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I:\Admin\Finance\Gary-Sandra\salary costs\Pay Awards August 23\"/>
    </mc:Choice>
  </mc:AlternateContent>
  <xr:revisionPtr revIDLastSave="0" documentId="13_ncr:1_{97F196C5-A6C9-417D-BEDA-591D2421344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PRR" sheetId="1" r:id="rId1"/>
  </sheets>
  <definedNames>
    <definedName name="_xlnm.Print_Area" localSheetId="0">HPRR!$A$1:$V$90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3" i="1" l="1"/>
  <c r="H63" i="1"/>
  <c r="G64" i="1"/>
  <c r="H64" i="1"/>
  <c r="G65" i="1"/>
  <c r="H65" i="1"/>
  <c r="G66" i="1"/>
  <c r="H66" i="1"/>
  <c r="G67" i="1"/>
  <c r="H67" i="1"/>
  <c r="G68" i="1"/>
  <c r="H68" i="1"/>
  <c r="G69" i="1"/>
  <c r="H69" i="1"/>
  <c r="G70" i="1"/>
  <c r="H70" i="1"/>
  <c r="G71" i="1"/>
  <c r="H71" i="1"/>
  <c r="G72" i="1"/>
  <c r="H72" i="1"/>
  <c r="G73" i="1"/>
  <c r="H73" i="1"/>
  <c r="G74" i="1"/>
  <c r="H74" i="1"/>
  <c r="G75" i="1"/>
  <c r="H75" i="1"/>
  <c r="G76" i="1"/>
  <c r="H76" i="1"/>
  <c r="G77" i="1"/>
  <c r="H77" i="1"/>
  <c r="G78" i="1"/>
  <c r="H78" i="1"/>
  <c r="G79" i="1"/>
  <c r="H79" i="1"/>
  <c r="G80" i="1"/>
  <c r="H80" i="1"/>
  <c r="G81" i="1"/>
  <c r="H81" i="1"/>
  <c r="G82" i="1"/>
  <c r="H82" i="1"/>
  <c r="G83" i="1"/>
  <c r="H83" i="1"/>
  <c r="G84" i="1"/>
  <c r="H84" i="1"/>
  <c r="G85" i="1"/>
  <c r="H85" i="1"/>
  <c r="G86" i="1"/>
  <c r="H86" i="1"/>
  <c r="G87" i="1"/>
  <c r="H87" i="1"/>
  <c r="G88" i="1"/>
  <c r="H88" i="1"/>
  <c r="G89" i="1"/>
  <c r="H89" i="1"/>
  <c r="G90" i="1"/>
  <c r="H90" i="1"/>
  <c r="H62" i="1"/>
  <c r="G62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G46" i="1"/>
  <c r="H46" i="1"/>
  <c r="G47" i="1"/>
  <c r="H47" i="1"/>
  <c r="G48" i="1"/>
  <c r="H48" i="1"/>
  <c r="G49" i="1"/>
  <c r="H49" i="1"/>
  <c r="G50" i="1"/>
  <c r="H50" i="1"/>
  <c r="G51" i="1"/>
  <c r="H51" i="1"/>
  <c r="G52" i="1"/>
  <c r="H52" i="1"/>
  <c r="G53" i="1"/>
  <c r="H53" i="1"/>
  <c r="G54" i="1"/>
  <c r="H54" i="1"/>
  <c r="G55" i="1"/>
  <c r="H55" i="1"/>
  <c r="G56" i="1"/>
  <c r="H56" i="1"/>
  <c r="G57" i="1"/>
  <c r="H57" i="1"/>
  <c r="G58" i="1"/>
  <c r="H58" i="1"/>
  <c r="G59" i="1"/>
  <c r="H59" i="1"/>
  <c r="G60" i="1"/>
  <c r="H60" i="1"/>
  <c r="H8" i="1"/>
  <c r="G8" i="1"/>
  <c r="C90" i="1"/>
  <c r="E90" i="1" s="1"/>
  <c r="K90" i="1" s="1"/>
  <c r="N90" i="1" s="1"/>
  <c r="C89" i="1"/>
  <c r="D89" i="1" s="1"/>
  <c r="J89" i="1" s="1"/>
  <c r="M89" i="1" s="1"/>
  <c r="C88" i="1"/>
  <c r="E88" i="1" s="1"/>
  <c r="K88" i="1" s="1"/>
  <c r="N88" i="1" s="1"/>
  <c r="C87" i="1"/>
  <c r="E87" i="1" s="1"/>
  <c r="K87" i="1" s="1"/>
  <c r="N87" i="1" s="1"/>
  <c r="C86" i="1"/>
  <c r="E86" i="1" s="1"/>
  <c r="K86" i="1" s="1"/>
  <c r="N86" i="1" s="1"/>
  <c r="C85" i="1"/>
  <c r="D85" i="1" s="1"/>
  <c r="J85" i="1" s="1"/>
  <c r="M85" i="1" s="1"/>
  <c r="C84" i="1"/>
  <c r="D84" i="1" s="1"/>
  <c r="J84" i="1" s="1"/>
  <c r="M84" i="1" s="1"/>
  <c r="C83" i="1"/>
  <c r="E83" i="1" s="1"/>
  <c r="K83" i="1" s="1"/>
  <c r="N83" i="1" s="1"/>
  <c r="C82" i="1"/>
  <c r="E82" i="1" s="1"/>
  <c r="K82" i="1" s="1"/>
  <c r="N82" i="1" s="1"/>
  <c r="C81" i="1"/>
  <c r="D81" i="1" s="1"/>
  <c r="J81" i="1" s="1"/>
  <c r="M81" i="1" s="1"/>
  <c r="C80" i="1"/>
  <c r="E80" i="1" s="1"/>
  <c r="K80" i="1" s="1"/>
  <c r="N80" i="1" s="1"/>
  <c r="C79" i="1"/>
  <c r="E79" i="1" s="1"/>
  <c r="K79" i="1" s="1"/>
  <c r="N79" i="1" s="1"/>
  <c r="C78" i="1"/>
  <c r="E78" i="1" s="1"/>
  <c r="K78" i="1" s="1"/>
  <c r="N78" i="1" s="1"/>
  <c r="C77" i="1"/>
  <c r="D77" i="1" s="1"/>
  <c r="J77" i="1" s="1"/>
  <c r="M77" i="1" s="1"/>
  <c r="C76" i="1"/>
  <c r="D76" i="1" s="1"/>
  <c r="J76" i="1" s="1"/>
  <c r="M76" i="1" s="1"/>
  <c r="C75" i="1"/>
  <c r="E75" i="1" s="1"/>
  <c r="K75" i="1" s="1"/>
  <c r="N75" i="1" s="1"/>
  <c r="C74" i="1"/>
  <c r="E74" i="1" s="1"/>
  <c r="K74" i="1" s="1"/>
  <c r="N74" i="1" s="1"/>
  <c r="C73" i="1"/>
  <c r="D73" i="1" s="1"/>
  <c r="J73" i="1" s="1"/>
  <c r="M73" i="1" s="1"/>
  <c r="C72" i="1"/>
  <c r="E72" i="1" s="1"/>
  <c r="K72" i="1" s="1"/>
  <c r="N72" i="1" s="1"/>
  <c r="C71" i="1"/>
  <c r="E71" i="1" s="1"/>
  <c r="K71" i="1" s="1"/>
  <c r="N71" i="1" s="1"/>
  <c r="C70" i="1"/>
  <c r="E70" i="1" s="1"/>
  <c r="K70" i="1" s="1"/>
  <c r="N70" i="1" s="1"/>
  <c r="C69" i="1"/>
  <c r="D69" i="1" s="1"/>
  <c r="J69" i="1" s="1"/>
  <c r="M69" i="1" s="1"/>
  <c r="C68" i="1"/>
  <c r="D68" i="1" s="1"/>
  <c r="J68" i="1" s="1"/>
  <c r="M68" i="1" s="1"/>
  <c r="C67" i="1"/>
  <c r="D67" i="1" s="1"/>
  <c r="J67" i="1" s="1"/>
  <c r="M67" i="1" s="1"/>
  <c r="C66" i="1"/>
  <c r="D66" i="1" s="1"/>
  <c r="J66" i="1" s="1"/>
  <c r="M66" i="1" s="1"/>
  <c r="C65" i="1"/>
  <c r="E65" i="1" s="1"/>
  <c r="K65" i="1" s="1"/>
  <c r="N65" i="1" s="1"/>
  <c r="C64" i="1"/>
  <c r="E64" i="1" s="1"/>
  <c r="K64" i="1" s="1"/>
  <c r="N64" i="1" s="1"/>
  <c r="C63" i="1"/>
  <c r="E63" i="1" s="1"/>
  <c r="K63" i="1" s="1"/>
  <c r="N63" i="1" s="1"/>
  <c r="C62" i="1"/>
  <c r="D62" i="1" s="1"/>
  <c r="J62" i="1" s="1"/>
  <c r="M62" i="1" s="1"/>
  <c r="C8" i="1"/>
  <c r="D8" i="1" s="1"/>
  <c r="E66" i="1" l="1"/>
  <c r="D83" i="1"/>
  <c r="J83" i="1" s="1"/>
  <c r="M83" i="1" s="1"/>
  <c r="E67" i="1"/>
  <c r="D90" i="1"/>
  <c r="J90" i="1" s="1"/>
  <c r="M90" i="1" s="1"/>
  <c r="D82" i="1"/>
  <c r="J82" i="1" s="1"/>
  <c r="M82" i="1" s="1"/>
  <c r="E68" i="1"/>
  <c r="D74" i="1"/>
  <c r="J74" i="1" s="1"/>
  <c r="M74" i="1" s="1"/>
  <c r="D75" i="1"/>
  <c r="J75" i="1" s="1"/>
  <c r="M75" i="1" s="1"/>
  <c r="E84" i="1"/>
  <c r="E76" i="1"/>
  <c r="D65" i="1"/>
  <c r="J65" i="1" s="1"/>
  <c r="M65" i="1" s="1"/>
  <c r="E69" i="1"/>
  <c r="E77" i="1"/>
  <c r="E85" i="1"/>
  <c r="D64" i="1"/>
  <c r="J64" i="1" s="1"/>
  <c r="M64" i="1" s="1"/>
  <c r="D72" i="1"/>
  <c r="J72" i="1" s="1"/>
  <c r="M72" i="1" s="1"/>
  <c r="E73" i="1"/>
  <c r="D80" i="1"/>
  <c r="J80" i="1" s="1"/>
  <c r="M80" i="1" s="1"/>
  <c r="E81" i="1"/>
  <c r="D88" i="1"/>
  <c r="J88" i="1" s="1"/>
  <c r="M88" i="1" s="1"/>
  <c r="E89" i="1"/>
  <c r="D63" i="1"/>
  <c r="J63" i="1" s="1"/>
  <c r="M63" i="1" s="1"/>
  <c r="D71" i="1"/>
  <c r="J71" i="1" s="1"/>
  <c r="M71" i="1" s="1"/>
  <c r="D79" i="1"/>
  <c r="J79" i="1" s="1"/>
  <c r="M79" i="1" s="1"/>
  <c r="D87" i="1"/>
  <c r="J87" i="1" s="1"/>
  <c r="M87" i="1" s="1"/>
  <c r="D70" i="1"/>
  <c r="J70" i="1" s="1"/>
  <c r="M70" i="1" s="1"/>
  <c r="D78" i="1"/>
  <c r="J78" i="1" s="1"/>
  <c r="M78" i="1" s="1"/>
  <c r="D86" i="1"/>
  <c r="J86" i="1" s="1"/>
  <c r="M86" i="1" s="1"/>
  <c r="E62" i="1"/>
  <c r="E8" i="1"/>
  <c r="C14" i="1"/>
  <c r="D14" i="1" s="1"/>
  <c r="C60" i="1"/>
  <c r="E60" i="1" s="1"/>
  <c r="C59" i="1"/>
  <c r="D59" i="1" s="1"/>
  <c r="J59" i="1" s="1"/>
  <c r="C58" i="1"/>
  <c r="D58" i="1" s="1"/>
  <c r="J58" i="1" s="1"/>
  <c r="C57" i="1"/>
  <c r="E57" i="1" s="1"/>
  <c r="C56" i="1"/>
  <c r="E56" i="1" s="1"/>
  <c r="C55" i="1"/>
  <c r="D55" i="1" s="1"/>
  <c r="J55" i="1" s="1"/>
  <c r="C54" i="1"/>
  <c r="D54" i="1" s="1"/>
  <c r="J54" i="1" s="1"/>
  <c r="C53" i="1"/>
  <c r="E53" i="1" s="1"/>
  <c r="C52" i="1"/>
  <c r="E52" i="1" s="1"/>
  <c r="C51" i="1"/>
  <c r="D51" i="1" s="1"/>
  <c r="J51" i="1" s="1"/>
  <c r="C50" i="1"/>
  <c r="E50" i="1" s="1"/>
  <c r="C49" i="1"/>
  <c r="D49" i="1" s="1"/>
  <c r="J49" i="1" s="1"/>
  <c r="C48" i="1"/>
  <c r="D48" i="1" s="1"/>
  <c r="J48" i="1" s="1"/>
  <c r="C47" i="1"/>
  <c r="E47" i="1" s="1"/>
  <c r="C46" i="1"/>
  <c r="E46" i="1" s="1"/>
  <c r="C45" i="1"/>
  <c r="E45" i="1" s="1"/>
  <c r="C44" i="1"/>
  <c r="E44" i="1" s="1"/>
  <c r="C43" i="1"/>
  <c r="E43" i="1" s="1"/>
  <c r="C42" i="1"/>
  <c r="E42" i="1" s="1"/>
  <c r="C41" i="1"/>
  <c r="D41" i="1" s="1"/>
  <c r="C40" i="1"/>
  <c r="E40" i="1" s="1"/>
  <c r="C39" i="1"/>
  <c r="E39" i="1" s="1"/>
  <c r="C38" i="1"/>
  <c r="E38" i="1" s="1"/>
  <c r="C37" i="1"/>
  <c r="D37" i="1" s="1"/>
  <c r="C36" i="1"/>
  <c r="E36" i="1" s="1"/>
  <c r="C35" i="1"/>
  <c r="D35" i="1" s="1"/>
  <c r="C34" i="1"/>
  <c r="D34" i="1" s="1"/>
  <c r="C33" i="1"/>
  <c r="E33" i="1" s="1"/>
  <c r="C32" i="1"/>
  <c r="D32" i="1" s="1"/>
  <c r="C31" i="1"/>
  <c r="E31" i="1" s="1"/>
  <c r="C30" i="1"/>
  <c r="D30" i="1" s="1"/>
  <c r="C29" i="1"/>
  <c r="E29" i="1" s="1"/>
  <c r="C28" i="1"/>
  <c r="D28" i="1" s="1"/>
  <c r="C27" i="1"/>
  <c r="E27" i="1" s="1"/>
  <c r="C26" i="1"/>
  <c r="E26" i="1" s="1"/>
  <c r="C25" i="1"/>
  <c r="E25" i="1" s="1"/>
  <c r="C24" i="1"/>
  <c r="D24" i="1" s="1"/>
  <c r="J24" i="1" s="1"/>
  <c r="C23" i="1"/>
  <c r="D23" i="1" s="1"/>
  <c r="J23" i="1" s="1"/>
  <c r="C22" i="1"/>
  <c r="D22" i="1" s="1"/>
  <c r="C21" i="1"/>
  <c r="D21" i="1" s="1"/>
  <c r="C20" i="1"/>
  <c r="E20" i="1" s="1"/>
  <c r="C19" i="1"/>
  <c r="D19" i="1" s="1"/>
  <c r="C18" i="1"/>
  <c r="D18" i="1" s="1"/>
  <c r="C17" i="1"/>
  <c r="D17" i="1" s="1"/>
  <c r="C16" i="1"/>
  <c r="D16" i="1" s="1"/>
  <c r="C15" i="1"/>
  <c r="E15" i="1" s="1"/>
  <c r="C13" i="1"/>
  <c r="D13" i="1" s="1"/>
  <c r="J13" i="1" s="1"/>
  <c r="C12" i="1"/>
  <c r="E12" i="1" s="1"/>
  <c r="C11" i="1"/>
  <c r="D11" i="1" s="1"/>
  <c r="J11" i="1" s="1"/>
  <c r="C10" i="1"/>
  <c r="D10" i="1" s="1"/>
  <c r="J10" i="1" s="1"/>
  <c r="C9" i="1"/>
  <c r="E9" i="1" s="1"/>
  <c r="D57" i="1"/>
  <c r="J57" i="1" s="1"/>
  <c r="D60" i="1" l="1"/>
  <c r="J60" i="1" s="1"/>
  <c r="K69" i="1"/>
  <c r="N69" i="1" s="1"/>
  <c r="K25" i="1"/>
  <c r="K81" i="1"/>
  <c r="N81" i="1" s="1"/>
  <c r="K67" i="1"/>
  <c r="N67" i="1" s="1"/>
  <c r="K43" i="1"/>
  <c r="K73" i="1"/>
  <c r="N73" i="1" s="1"/>
  <c r="K84" i="1"/>
  <c r="N84" i="1" s="1"/>
  <c r="K66" i="1"/>
  <c r="N66" i="1" s="1"/>
  <c r="K9" i="1"/>
  <c r="K42" i="1"/>
  <c r="N42" i="1" s="1"/>
  <c r="K44" i="1"/>
  <c r="K52" i="1"/>
  <c r="K60" i="1"/>
  <c r="N60" i="1" s="1"/>
  <c r="K50" i="1"/>
  <c r="K76" i="1"/>
  <c r="N76" i="1" s="1"/>
  <c r="K12" i="1"/>
  <c r="N12" i="1" s="1"/>
  <c r="K45" i="1"/>
  <c r="K53" i="1"/>
  <c r="N53" i="1" s="1"/>
  <c r="K46" i="1"/>
  <c r="N46" i="1" s="1"/>
  <c r="K8" i="1"/>
  <c r="K85" i="1"/>
  <c r="N85" i="1" s="1"/>
  <c r="K68" i="1"/>
  <c r="N68" i="1" s="1"/>
  <c r="K57" i="1"/>
  <c r="K56" i="1"/>
  <c r="N56" i="1" s="1"/>
  <c r="K47" i="1"/>
  <c r="N47" i="1" s="1"/>
  <c r="K62" i="1"/>
  <c r="N62" i="1" s="1"/>
  <c r="K89" i="1"/>
  <c r="N89" i="1" s="1"/>
  <c r="K77" i="1"/>
  <c r="N77" i="1" s="1"/>
  <c r="D44" i="1"/>
  <c r="E35" i="1"/>
  <c r="D27" i="1"/>
  <c r="J27" i="1" s="1"/>
  <c r="M27" i="1" s="1"/>
  <c r="M54" i="1"/>
  <c r="K31" i="1"/>
  <c r="N31" i="1" s="1"/>
  <c r="K39" i="1"/>
  <c r="N39" i="1" s="1"/>
  <c r="M55" i="1"/>
  <c r="M57" i="1"/>
  <c r="M23" i="1"/>
  <c r="M24" i="1"/>
  <c r="J32" i="1"/>
  <c r="M32" i="1" s="1"/>
  <c r="K40" i="1"/>
  <c r="N40" i="1" s="1"/>
  <c r="M48" i="1"/>
  <c r="J17" i="1"/>
  <c r="M17" i="1" s="1"/>
  <c r="N25" i="1"/>
  <c r="K33" i="1"/>
  <c r="N33" i="1" s="1"/>
  <c r="J41" i="1"/>
  <c r="M41" i="1" s="1"/>
  <c r="M49" i="1"/>
  <c r="J22" i="1"/>
  <c r="M22" i="1" s="1"/>
  <c r="J18" i="1"/>
  <c r="M18" i="1" s="1"/>
  <c r="K26" i="1"/>
  <c r="N26" i="1" s="1"/>
  <c r="J34" i="1"/>
  <c r="M34" i="1" s="1"/>
  <c r="N50" i="1"/>
  <c r="M58" i="1"/>
  <c r="J19" i="1"/>
  <c r="M19" i="1" s="1"/>
  <c r="K27" i="1"/>
  <c r="N27" i="1" s="1"/>
  <c r="J35" i="1"/>
  <c r="M35" i="1" s="1"/>
  <c r="N43" i="1"/>
  <c r="M51" i="1"/>
  <c r="M59" i="1"/>
  <c r="K38" i="1"/>
  <c r="N38" i="1" s="1"/>
  <c r="M60" i="1"/>
  <c r="K20" i="1"/>
  <c r="N20" i="1" s="1"/>
  <c r="J28" i="1"/>
  <c r="M28" i="1" s="1"/>
  <c r="K36" i="1"/>
  <c r="N36" i="1" s="1"/>
  <c r="N44" i="1"/>
  <c r="N52" i="1"/>
  <c r="J30" i="1"/>
  <c r="M30" i="1" s="1"/>
  <c r="N57" i="1"/>
  <c r="J21" i="1"/>
  <c r="M21" i="1" s="1"/>
  <c r="K29" i="1"/>
  <c r="N29" i="1" s="1"/>
  <c r="J37" i="1"/>
  <c r="M37" i="1" s="1"/>
  <c r="N45" i="1"/>
  <c r="J16" i="1"/>
  <c r="M16" i="1" s="1"/>
  <c r="K15" i="1"/>
  <c r="N15" i="1" s="1"/>
  <c r="E14" i="1"/>
  <c r="J14" i="1"/>
  <c r="M14" i="1" s="1"/>
  <c r="M13" i="1"/>
  <c r="M11" i="1"/>
  <c r="M10" i="1"/>
  <c r="N9" i="1"/>
  <c r="N8" i="1"/>
  <c r="D53" i="1"/>
  <c r="J53" i="1" s="1"/>
  <c r="D25" i="1"/>
  <c r="J25" i="1" s="1"/>
  <c r="E48" i="1"/>
  <c r="E17" i="1"/>
  <c r="J8" i="1"/>
  <c r="E21" i="1"/>
  <c r="D40" i="1"/>
  <c r="D46" i="1"/>
  <c r="J46" i="1" s="1"/>
  <c r="D26" i="1"/>
  <c r="E13" i="1"/>
  <c r="D12" i="1"/>
  <c r="J12" i="1" s="1"/>
  <c r="E18" i="1"/>
  <c r="D39" i="1"/>
  <c r="E11" i="1"/>
  <c r="E37" i="1"/>
  <c r="E24" i="1"/>
  <c r="E10" i="1"/>
  <c r="E54" i="1"/>
  <c r="D42" i="1"/>
  <c r="J42" i="1" s="1"/>
  <c r="E34" i="1"/>
  <c r="E16" i="1"/>
  <c r="E51" i="1"/>
  <c r="D15" i="1"/>
  <c r="D45" i="1"/>
  <c r="J45" i="1" s="1"/>
  <c r="E58" i="1"/>
  <c r="D38" i="1"/>
  <c r="D31" i="1"/>
  <c r="E23" i="1"/>
  <c r="D36" i="1"/>
  <c r="D9" i="1"/>
  <c r="J9" i="1" s="1"/>
  <c r="E41" i="1"/>
  <c r="E28" i="1"/>
  <c r="D52" i="1"/>
  <c r="J52" i="1" s="1"/>
  <c r="D47" i="1"/>
  <c r="J47" i="1" s="1"/>
  <c r="E49" i="1"/>
  <c r="D56" i="1"/>
  <c r="J56" i="1" s="1"/>
  <c r="D43" i="1"/>
  <c r="J43" i="1" s="1"/>
  <c r="E59" i="1"/>
  <c r="E55" i="1"/>
  <c r="E30" i="1"/>
  <c r="E22" i="1"/>
  <c r="E32" i="1"/>
  <c r="D50" i="1"/>
  <c r="J50" i="1" s="1"/>
  <c r="D33" i="1"/>
  <c r="E19" i="1"/>
  <c r="D20" i="1"/>
  <c r="D29" i="1"/>
  <c r="K54" i="1" l="1"/>
  <c r="K13" i="1"/>
  <c r="N13" i="1" s="1"/>
  <c r="K58" i="1"/>
  <c r="N58" i="1" s="1"/>
  <c r="K35" i="1"/>
  <c r="N35" i="1" s="1"/>
  <c r="K49" i="1"/>
  <c r="K59" i="1"/>
  <c r="N59" i="1" s="1"/>
  <c r="K51" i="1"/>
  <c r="N51" i="1" s="1"/>
  <c r="K11" i="1"/>
  <c r="K48" i="1"/>
  <c r="K55" i="1"/>
  <c r="K10" i="1"/>
  <c r="K24" i="1"/>
  <c r="N24" i="1" s="1"/>
  <c r="K23" i="1"/>
  <c r="N23" i="1" s="1"/>
  <c r="J44" i="1"/>
  <c r="M44" i="1" s="1"/>
  <c r="K17" i="1"/>
  <c r="N17" i="1" s="1"/>
  <c r="M50" i="1"/>
  <c r="J38" i="1"/>
  <c r="M38" i="1" s="1"/>
  <c r="M25" i="1"/>
  <c r="J33" i="1"/>
  <c r="M33" i="1" s="1"/>
  <c r="N48" i="1"/>
  <c r="K32" i="1"/>
  <c r="N32" i="1" s="1"/>
  <c r="K22" i="1"/>
  <c r="N22" i="1" s="1"/>
  <c r="M52" i="1"/>
  <c r="J26" i="1"/>
  <c r="M26" i="1" s="1"/>
  <c r="M53" i="1"/>
  <c r="J31" i="1"/>
  <c r="M31" i="1" s="1"/>
  <c r="K28" i="1"/>
  <c r="N28" i="1" s="1"/>
  <c r="M46" i="1"/>
  <c r="K34" i="1"/>
  <c r="N34" i="1" s="1"/>
  <c r="M42" i="1"/>
  <c r="M47" i="1"/>
  <c r="K30" i="1"/>
  <c r="N30" i="1" s="1"/>
  <c r="J29" i="1"/>
  <c r="M29" i="1" s="1"/>
  <c r="N55" i="1"/>
  <c r="K41" i="1"/>
  <c r="N41" i="1" s="1"/>
  <c r="K37" i="1"/>
  <c r="N37" i="1" s="1"/>
  <c r="J40" i="1"/>
  <c r="M40" i="1" s="1"/>
  <c r="M56" i="1"/>
  <c r="M45" i="1"/>
  <c r="K21" i="1"/>
  <c r="N21" i="1" s="1"/>
  <c r="K18" i="1"/>
  <c r="N18" i="1" s="1"/>
  <c r="N49" i="1"/>
  <c r="N54" i="1"/>
  <c r="J20" i="1"/>
  <c r="M20" i="1" s="1"/>
  <c r="K19" i="1"/>
  <c r="N19" i="1" s="1"/>
  <c r="M43" i="1"/>
  <c r="J36" i="1"/>
  <c r="M36" i="1" s="1"/>
  <c r="J39" i="1"/>
  <c r="M39" i="1" s="1"/>
  <c r="K16" i="1"/>
  <c r="N16" i="1" s="1"/>
  <c r="J15" i="1"/>
  <c r="M15" i="1" s="1"/>
  <c r="K14" i="1"/>
  <c r="N14" i="1" s="1"/>
  <c r="M12" i="1"/>
  <c r="N11" i="1"/>
  <c r="N10" i="1"/>
  <c r="M9" i="1"/>
  <c r="M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I8" authorId="0" shapeId="0" xr:uid="{00000000-0006-0000-0000-000001000000}">
      <text>
        <r>
          <rPr>
            <sz val="9"/>
            <color indexed="81"/>
            <rFont val="Tahoma"/>
            <family val="2"/>
          </rPr>
          <t>IT = 20%
NI = 12%</t>
        </r>
      </text>
    </comment>
    <comment ref="I23" authorId="0" shapeId="0" xr:uid="{00000000-0006-0000-0000-000002000000}">
      <text>
        <r>
          <rPr>
            <sz val="9"/>
            <color indexed="81"/>
            <rFont val="Tahoma"/>
            <family val="2"/>
          </rPr>
          <t>IT = 21%
NI = 12%</t>
        </r>
      </text>
    </comment>
    <comment ref="I42" authorId="0" shapeId="0" xr:uid="{8C2C0522-061A-4C87-9E7E-2E930E335B91}">
      <text>
        <r>
          <rPr>
            <sz val="9"/>
            <color indexed="81"/>
            <rFont val="Tahoma"/>
            <family val="2"/>
          </rPr>
          <t>IT = 42%
NI = 2%</t>
        </r>
      </text>
    </comment>
    <comment ref="I62" authorId="0" shapeId="0" xr:uid="{CB199AA8-7080-4EF7-AD64-A594DCE35EB1}">
      <text>
        <r>
          <rPr>
            <sz val="9"/>
            <color indexed="81"/>
            <rFont val="Tahoma"/>
            <family val="2"/>
          </rPr>
          <t>IT = 42%
NI = 2%</t>
        </r>
      </text>
    </comment>
  </commentList>
</comments>
</file>

<file path=xl/sharedStrings.xml><?xml version="1.0" encoding="utf-8"?>
<sst xmlns="http://schemas.openxmlformats.org/spreadsheetml/2006/main" count="143" uniqueCount="35">
  <si>
    <t>Basic rate taxpayer</t>
  </si>
  <si>
    <t>Spinal
Point</t>
  </si>
  <si>
    <t>Salary</t>
  </si>
  <si>
    <t>Rate per hour</t>
  </si>
  <si>
    <t>Academic</t>
  </si>
  <si>
    <t>Teaching</t>
  </si>
  <si>
    <t>Research</t>
  </si>
  <si>
    <t>Grade 1</t>
  </si>
  <si>
    <t>***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</si>
  <si>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</si>
  <si>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</si>
  <si>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</si>
  <si>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</si>
  <si>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</si>
  <si>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</si>
  <si>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</si>
  <si>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</si>
  <si>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</si>
  <si>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Intermediate rate taxpayer</t>
  </si>
  <si>
    <t>Higher rate taxpayer</t>
  </si>
  <si>
    <t>Calculations do not account for variations in tax for those staff close to tax rate thresholds</t>
  </si>
  <si>
    <t>Admin &amp; Professional</t>
  </si>
  <si>
    <t>Knowledge Exchange</t>
  </si>
  <si>
    <t>Operational Services</t>
  </si>
  <si>
    <t>Technical Services</t>
  </si>
  <si>
    <t>ANNUAL cost to buy 5 days 
(net tax and NI)</t>
  </si>
  <si>
    <t>ANNUAL cost to buy 10 days 
(net tax and NI)</t>
  </si>
  <si>
    <t>MONTHLY cost to buy 5 days 
(net of tax/NI)</t>
  </si>
  <si>
    <t>MONTHLY cost to buy 10 days 
(net of tax/NI)</t>
  </si>
  <si>
    <t xml:space="preserve">Calculations do not account for variations in individual tax circumstances </t>
  </si>
  <si>
    <t>MONTHLY cost to buy 5 days 
(Gross)</t>
  </si>
  <si>
    <t>MONTHLY cost to buy 10 days 
(Gross)</t>
  </si>
  <si>
    <t>ANNUAL cost to buy 5 days 
(Gross)</t>
  </si>
  <si>
    <t>ANNUAL cost to buy 10 days 
(Gross)</t>
  </si>
  <si>
    <t>Holiday Purchase Ready Reckoner:  Salary Scales &amp; Costs at 1st August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</si>
</sst>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£&quot;#,##0;\-&quot;£&quot;#,##0"/>
    <numFmt numFmtId="164" formatCode="0.0000"/>
    <numFmt numFmtId="165" formatCode="0000"/>
    <numFmt numFmtId="166" formatCode="&quot;£&quot;#,##0"/>
    <numFmt numFmtId="167" formatCode="0.000%"/>
  </numFmts>
  <fonts count="12" x14ac:knownFonts="1">
    <font>
      <sz val="11"/>
      <color theme="1"/>
      <name val="Calibri"/>
      <family val="2"/>
      <scheme val="minor"/>
    </font>
    <font>
      <b/>
      <u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i/>
      <sz val="8"/>
      <name val="Arial"/>
      <family val="2"/>
    </font>
    <font>
      <sz val="6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11" fillId="0" borderId="0" applyFont="0" applyFill="0" applyBorder="0" applyAlignment="0" applyProtection="0"/>
  </cellStyleXfs>
  <cellXfs count="63">
    <xf numFmtId="0" fontId="0" fillId="0" borderId="0" xfId="0"/>
    <xf numFmtId="3" fontId="1" fillId="5" borderId="0" xfId="0" applyNumberFormat="1" applyFont="1" applyFill="1"/>
    <xf numFmtId="164" fontId="8" fillId="5" borderId="0" xfId="0" applyNumberFormat="1" applyFont="1" applyFill="1"/>
    <xf numFmtId="3" fontId="2" fillId="6" borderId="1" xfId="0" applyNumberFormat="1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/>
    </xf>
    <xf numFmtId="2" fontId="8" fillId="5" borderId="0" xfId="0" applyNumberFormat="1" applyFont="1" applyFill="1"/>
    <xf numFmtId="2" fontId="2" fillId="6" borderId="1" xfId="0" applyNumberFormat="1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3" fontId="3" fillId="5" borderId="2" xfId="0" applyNumberFormat="1" applyFont="1" applyFill="1" applyBorder="1"/>
    <xf numFmtId="2" fontId="8" fillId="0" borderId="0" xfId="0" applyNumberFormat="1" applyFont="1" applyFill="1"/>
    <xf numFmtId="0" fontId="2" fillId="6" borderId="1" xfId="0" applyFont="1" applyFill="1" applyBorder="1" applyAlignment="1">
      <alignment horizontal="center" vertical="center" wrapText="1"/>
    </xf>
    <xf numFmtId="2" fontId="3" fillId="5" borderId="1" xfId="0" applyNumberFormat="1" applyFont="1" applyFill="1" applyBorder="1"/>
    <xf numFmtId="164" fontId="2" fillId="6" borderId="1" xfId="0" applyNumberFormat="1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2" fontId="6" fillId="7" borderId="0" xfId="0" applyNumberFormat="1" applyFont="1" applyFill="1" applyAlignment="1"/>
    <xf numFmtId="0" fontId="9" fillId="7" borderId="0" xfId="0" applyFont="1" applyFill="1"/>
    <xf numFmtId="164" fontId="9" fillId="7" borderId="0" xfId="0" applyNumberFormat="1" applyFont="1" applyFill="1"/>
    <xf numFmtId="2" fontId="9" fillId="7" borderId="0" xfId="0" applyNumberFormat="1" applyFont="1" applyFill="1"/>
    <xf numFmtId="0" fontId="2" fillId="7" borderId="0" xfId="0" applyFont="1" applyFill="1" applyBorder="1" applyAlignment="1"/>
    <xf numFmtId="1" fontId="2" fillId="6" borderId="1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" fontId="3" fillId="5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" fontId="3" fillId="3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1" fontId="3" fillId="3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/>
    <xf numFmtId="165" fontId="7" fillId="8" borderId="5" xfId="0" applyNumberFormat="1" applyFont="1" applyFill="1" applyBorder="1" applyAlignment="1">
      <alignment horizontal="left"/>
    </xf>
    <xf numFmtId="2" fontId="3" fillId="0" borderId="1" xfId="1" applyNumberFormat="1" applyFont="1" applyFill="1" applyBorder="1"/>
    <xf numFmtId="2" fontId="3" fillId="5" borderId="0" xfId="0" applyNumberFormat="1" applyFont="1" applyFill="1" applyBorder="1"/>
    <xf numFmtId="0" fontId="9" fillId="5" borderId="0" xfId="0" applyFont="1" applyFill="1"/>
    <xf numFmtId="5" fontId="9" fillId="0" borderId="1" xfId="0" applyNumberFormat="1" applyFont="1" applyFill="1" applyBorder="1"/>
    <xf numFmtId="166" fontId="9" fillId="0" borderId="1" xfId="0" applyNumberFormat="1" applyFont="1" applyFill="1" applyBorder="1"/>
    <xf numFmtId="0" fontId="0" fillId="5" borderId="0" xfId="0" applyFill="1"/>
    <xf numFmtId="164" fontId="3" fillId="5" borderId="1" xfId="0" applyNumberFormat="1" applyFont="1" applyFill="1" applyBorder="1"/>
    <xf numFmtId="1" fontId="3" fillId="0" borderId="5" xfId="0" applyNumberFormat="1" applyFont="1" applyFill="1" applyBorder="1" applyAlignment="1">
      <alignment horizontal="center"/>
    </xf>
    <xf numFmtId="166" fontId="9" fillId="0" borderId="5" xfId="0" applyNumberFormat="1" applyFont="1" applyFill="1" applyBorder="1"/>
    <xf numFmtId="164" fontId="3" fillId="5" borderId="5" xfId="0" applyNumberFormat="1" applyFont="1" applyFill="1" applyBorder="1"/>
    <xf numFmtId="2" fontId="3" fillId="0" borderId="5" xfId="1" applyNumberFormat="1" applyFont="1" applyFill="1" applyBorder="1"/>
    <xf numFmtId="2" fontId="3" fillId="0" borderId="5" xfId="0" applyNumberFormat="1" applyFont="1" applyFill="1" applyBorder="1"/>
    <xf numFmtId="2" fontId="3" fillId="5" borderId="5" xfId="0" applyNumberFormat="1" applyFont="1" applyFill="1" applyBorder="1"/>
    <xf numFmtId="3" fontId="3" fillId="5" borderId="4" xfId="0" applyNumberFormat="1" applyFont="1" applyFill="1" applyBorder="1"/>
    <xf numFmtId="3" fontId="3" fillId="5" borderId="3" xfId="0" applyNumberFormat="1" applyFont="1" applyFill="1" applyBorder="1"/>
    <xf numFmtId="0" fontId="3" fillId="5" borderId="0" xfId="0" applyFont="1" applyFill="1" applyBorder="1" applyAlignment="1">
      <alignment horizontal="center"/>
    </xf>
    <xf numFmtId="1" fontId="3" fillId="5" borderId="0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3" fontId="3" fillId="5" borderId="0" xfId="0" applyNumberFormat="1" applyFont="1" applyFill="1" applyBorder="1"/>
    <xf numFmtId="0" fontId="10" fillId="5" borderId="0" xfId="0" applyFont="1" applyFill="1"/>
    <xf numFmtId="167" fontId="0" fillId="5" borderId="0" xfId="2" applyNumberFormat="1" applyFont="1" applyFill="1"/>
    <xf numFmtId="0" fontId="0" fillId="5" borderId="0" xfId="0" applyFill="1" applyBorder="1"/>
    <xf numFmtId="0" fontId="2" fillId="5" borderId="0" xfId="0" applyFont="1" applyFill="1" applyBorder="1" applyAlignment="1"/>
    <xf numFmtId="1" fontId="8" fillId="5" borderId="0" xfId="0" applyNumberFormat="1" applyFont="1" applyFill="1" applyBorder="1"/>
    <xf numFmtId="2" fontId="3" fillId="5" borderId="3" xfId="0" applyNumberFormat="1" applyFont="1" applyFill="1" applyBorder="1"/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0"/>
  <sheetViews>
    <sheetView tabSelected="1" workbookViewId="0">
      <pane ySplit="7" topLeftCell="A8" activePane="bottomLeft" state="frozen"/>
      <selection pane="bottomLeft" activeCell="A2" sqref="A2"/>
    </sheetView>
  </sheetViews>
  <sheetFormatPr defaultColWidth="11.140625" defaultRowHeight="15" x14ac:dyDescent="0.25"/>
  <cols>
    <col min="1" max="1" width="11.140625" style="43" customWidth="1"/>
    <col min="2" max="2" width="11.140625" style="57" customWidth="1"/>
    <col min="3" max="3" width="12.42578125" style="43" customWidth="1"/>
    <col min="4" max="5" width="12" style="43" customWidth="1"/>
    <col min="6" max="6" width="3.140625" style="43" customWidth="1"/>
    <col min="7" max="8" width="12" style="43" customWidth="1"/>
    <col min="9" max="9" width="14.42578125" style="43" bestFit="1" customWidth="1"/>
    <col min="10" max="11" width="13.140625" style="43" customWidth="1"/>
    <col min="12" max="12" width="3.140625" style="43" customWidth="1"/>
    <col min="13" max="14" width="13.140625" style="43" customWidth="1"/>
    <col min="15" max="15" width="3" style="43" customWidth="1"/>
    <col min="16" max="22" width="11.42578125" style="43" customWidth="1"/>
    <col min="23" max="23" width="5.7109375" style="43" customWidth="1"/>
    <col min="24" max="251" width="11.42578125" style="43" customWidth="1"/>
    <col min="252" max="16384" width="11.140625" style="43"/>
  </cols>
  <sheetData>
    <row r="1" spans="1:22" x14ac:dyDescent="0.25">
      <c r="A1" s="1" t="s">
        <v>34</v>
      </c>
      <c r="B1" s="40"/>
      <c r="C1" s="2"/>
      <c r="D1" s="9"/>
      <c r="E1" s="5"/>
      <c r="F1" s="61"/>
      <c r="G1" s="9"/>
      <c r="H1" s="5"/>
      <c r="I1" s="5"/>
      <c r="J1" s="5"/>
      <c r="K1" s="5"/>
      <c r="L1" s="61"/>
      <c r="M1" s="61"/>
      <c r="N1" s="60"/>
      <c r="O1" s="60"/>
      <c r="P1" s="60"/>
      <c r="Q1" s="60"/>
      <c r="R1" s="60"/>
      <c r="S1" s="60"/>
      <c r="T1" s="60"/>
      <c r="U1" s="60"/>
      <c r="V1" s="60"/>
    </row>
    <row r="2" spans="1:22" x14ac:dyDescent="0.25">
      <c r="A2" s="1"/>
      <c r="B2" s="40"/>
      <c r="C2" s="2"/>
      <c r="D2" s="5"/>
      <c r="E2" s="5"/>
      <c r="F2" s="61"/>
      <c r="G2" s="5"/>
      <c r="H2" s="5"/>
      <c r="I2" s="5"/>
      <c r="J2" s="5"/>
      <c r="K2" s="5"/>
      <c r="L2" s="61"/>
      <c r="M2" s="61"/>
      <c r="N2" s="60"/>
      <c r="O2" s="60"/>
      <c r="P2" s="60"/>
      <c r="Q2" s="60"/>
      <c r="R2" s="60"/>
      <c r="S2" s="60"/>
      <c r="T2" s="60"/>
      <c r="U2" s="60"/>
      <c r="V2" s="60"/>
    </row>
    <row r="3" spans="1:22" x14ac:dyDescent="0.25">
      <c r="A3" s="15" t="s">
        <v>29</v>
      </c>
      <c r="B3" s="16"/>
      <c r="C3" s="17"/>
      <c r="D3" s="18"/>
      <c r="E3" s="18"/>
      <c r="F3" s="19"/>
      <c r="G3" s="18"/>
      <c r="H3" s="18"/>
      <c r="I3" s="18"/>
      <c r="J3" s="18"/>
      <c r="K3" s="18"/>
      <c r="L3" s="19"/>
      <c r="M3" s="19"/>
      <c r="N3" s="60"/>
      <c r="O3" s="60"/>
      <c r="P3" s="60"/>
      <c r="Q3" s="60"/>
      <c r="R3" s="60"/>
      <c r="S3" s="60"/>
      <c r="T3" s="60"/>
      <c r="U3" s="60"/>
      <c r="V3" s="60"/>
    </row>
    <row r="4" spans="1:22" x14ac:dyDescent="0.25">
      <c r="A4" s="15" t="s">
        <v>20</v>
      </c>
      <c r="B4" s="16"/>
      <c r="C4" s="17"/>
      <c r="D4" s="18"/>
      <c r="E4" s="18"/>
      <c r="F4" s="19"/>
      <c r="G4" s="18"/>
      <c r="H4" s="18"/>
      <c r="I4" s="18"/>
      <c r="J4" s="18"/>
      <c r="K4" s="18"/>
      <c r="L4" s="19"/>
      <c r="M4" s="19"/>
      <c r="N4" s="60"/>
      <c r="O4" s="60"/>
      <c r="P4" s="60"/>
      <c r="Q4" s="60"/>
      <c r="R4" s="60"/>
      <c r="S4" s="60"/>
      <c r="T4" s="60"/>
      <c r="U4" s="60"/>
      <c r="V4" s="60"/>
    </row>
    <row r="5" spans="1:22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</row>
    <row r="6" spans="1:22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</row>
    <row r="7" spans="1:22" ht="45" x14ac:dyDescent="0.25">
      <c r="A7" s="3" t="s">
        <v>1</v>
      </c>
      <c r="B7" s="4" t="s">
        <v>2</v>
      </c>
      <c r="C7" s="12" t="s">
        <v>3</v>
      </c>
      <c r="D7" s="6" t="s">
        <v>32</v>
      </c>
      <c r="E7" s="6" t="s">
        <v>33</v>
      </c>
      <c r="F7" s="7"/>
      <c r="G7" s="6" t="s">
        <v>30</v>
      </c>
      <c r="H7" s="10" t="s">
        <v>31</v>
      </c>
      <c r="I7" s="35"/>
      <c r="J7" s="6" t="s">
        <v>25</v>
      </c>
      <c r="K7" s="6" t="s">
        <v>26</v>
      </c>
      <c r="L7" s="7"/>
      <c r="M7" s="6" t="s">
        <v>27</v>
      </c>
      <c r="N7" s="10" t="s">
        <v>28</v>
      </c>
      <c r="O7" s="7"/>
      <c r="P7" s="10" t="s">
        <v>21</v>
      </c>
      <c r="Q7" s="10" t="s">
        <v>4</v>
      </c>
      <c r="R7" s="20" t="s">
        <v>5</v>
      </c>
      <c r="S7" s="10" t="s">
        <v>6</v>
      </c>
      <c r="T7" s="10" t="s">
        <v>24</v>
      </c>
      <c r="U7" s="10" t="s">
        <v>22</v>
      </c>
      <c r="V7" s="10" t="s">
        <v>23</v>
      </c>
    </row>
    <row r="8" spans="1:22" x14ac:dyDescent="0.25">
      <c r="A8" s="13">
        <v>2</v>
      </c>
      <c r="B8" s="41">
        <v>20410</v>
      </c>
      <c r="C8" s="44">
        <f>SUM(B8/1825)</f>
        <v>11.1836</v>
      </c>
      <c r="D8" s="36">
        <f>SUM(C8*35)</f>
        <v>391.43</v>
      </c>
      <c r="E8" s="36">
        <f>SUM(C8*70)</f>
        <v>782.85</v>
      </c>
      <c r="F8" s="62"/>
      <c r="G8" s="36">
        <f>D8/12</f>
        <v>32.619999999999997</v>
      </c>
      <c r="H8" s="36">
        <f>E8/12</f>
        <v>65.239999999999995</v>
      </c>
      <c r="I8" s="37" t="s">
        <v>0</v>
      </c>
      <c r="J8" s="36">
        <f>SUM(D8*0.68)</f>
        <v>266.17</v>
      </c>
      <c r="K8" s="36">
        <f>SUM(E8*0.68)</f>
        <v>532.34</v>
      </c>
      <c r="L8" s="62"/>
      <c r="M8" s="11">
        <f t="shared" ref="M8:N11" si="0">J8/12</f>
        <v>22.18</v>
      </c>
      <c r="N8" s="11">
        <f t="shared" si="0"/>
        <v>44.36</v>
      </c>
      <c r="O8" s="8"/>
      <c r="P8" s="21"/>
      <c r="Q8" s="22"/>
      <c r="R8" s="23"/>
      <c r="S8" s="22"/>
      <c r="T8" s="22"/>
      <c r="U8" s="22"/>
      <c r="V8" s="24" t="s">
        <v>7</v>
      </c>
    </row>
    <row r="9" spans="1:22" x14ac:dyDescent="0.25">
      <c r="A9" s="13">
        <v>3</v>
      </c>
      <c r="B9" s="41">
        <v>20410</v>
      </c>
      <c r="C9" s="44">
        <f t="shared" ref="C9:C60" si="1">SUM(B9/1825)</f>
        <v>11.1836</v>
      </c>
      <c r="D9" s="36">
        <f>SUM(C9*35)</f>
        <v>391.43</v>
      </c>
      <c r="E9" s="36">
        <f t="shared" ref="E9:E30" si="2">SUM(C9*70)</f>
        <v>782.85</v>
      </c>
      <c r="F9" s="62"/>
      <c r="G9" s="36">
        <f t="shared" ref="G9:G60" si="3">D9/12</f>
        <v>32.619999999999997</v>
      </c>
      <c r="H9" s="36">
        <f t="shared" ref="H9:H60" si="4">E9/12</f>
        <v>65.239999999999995</v>
      </c>
      <c r="I9" s="39"/>
      <c r="J9" s="36">
        <f t="shared" ref="J9:J22" si="5">SUM(D9*0.68)</f>
        <v>266.17</v>
      </c>
      <c r="K9" s="36">
        <f t="shared" ref="K9:K22" si="6">SUM(E9*0.68)</f>
        <v>532.34</v>
      </c>
      <c r="L9" s="62"/>
      <c r="M9" s="11">
        <f t="shared" si="0"/>
        <v>22.18</v>
      </c>
      <c r="N9" s="11">
        <f t="shared" si="0"/>
        <v>44.36</v>
      </c>
      <c r="O9" s="8"/>
      <c r="P9" s="21"/>
      <c r="Q9" s="22"/>
      <c r="R9" s="23"/>
      <c r="S9" s="22"/>
      <c r="T9" s="22"/>
      <c r="U9" s="22"/>
      <c r="V9" s="24" t="s">
        <v>8</v>
      </c>
    </row>
    <row r="10" spans="1:22" x14ac:dyDescent="0.25">
      <c r="A10" s="13">
        <v>4</v>
      </c>
      <c r="B10" s="41">
        <v>20619</v>
      </c>
      <c r="C10" s="44">
        <f t="shared" si="1"/>
        <v>11.2981</v>
      </c>
      <c r="D10" s="36">
        <f>SUM(C10*35)</f>
        <v>395.43</v>
      </c>
      <c r="E10" s="36">
        <f t="shared" si="2"/>
        <v>790.87</v>
      </c>
      <c r="F10" s="62"/>
      <c r="G10" s="36">
        <f t="shared" si="3"/>
        <v>32.950000000000003</v>
      </c>
      <c r="H10" s="36">
        <f t="shared" si="4"/>
        <v>65.91</v>
      </c>
      <c r="I10" s="39"/>
      <c r="J10" s="36">
        <f t="shared" si="5"/>
        <v>268.89</v>
      </c>
      <c r="K10" s="36">
        <f t="shared" si="6"/>
        <v>537.79</v>
      </c>
      <c r="L10" s="62"/>
      <c r="M10" s="11">
        <f t="shared" si="0"/>
        <v>22.41</v>
      </c>
      <c r="N10" s="11">
        <f t="shared" si="0"/>
        <v>44.82</v>
      </c>
      <c r="O10" s="8"/>
      <c r="P10" s="22"/>
      <c r="Q10" s="22"/>
      <c r="R10" s="23"/>
      <c r="S10" s="22"/>
      <c r="T10" s="22"/>
      <c r="U10" s="22"/>
      <c r="V10" s="24" t="s">
        <v>9</v>
      </c>
    </row>
    <row r="11" spans="1:22" x14ac:dyDescent="0.25">
      <c r="A11" s="13">
        <v>5</v>
      </c>
      <c r="B11" s="41">
        <v>20880</v>
      </c>
      <c r="C11" s="44">
        <f t="shared" si="1"/>
        <v>11.4411</v>
      </c>
      <c r="D11" s="36">
        <f>SUM(C11*35)</f>
        <v>400.44</v>
      </c>
      <c r="E11" s="36">
        <f t="shared" si="2"/>
        <v>800.88</v>
      </c>
      <c r="F11" s="62"/>
      <c r="G11" s="36">
        <f t="shared" si="3"/>
        <v>33.369999999999997</v>
      </c>
      <c r="H11" s="36">
        <f t="shared" si="4"/>
        <v>66.739999999999995</v>
      </c>
      <c r="I11" s="39"/>
      <c r="J11" s="36">
        <f t="shared" si="5"/>
        <v>272.3</v>
      </c>
      <c r="K11" s="36">
        <f t="shared" si="6"/>
        <v>544.6</v>
      </c>
      <c r="L11" s="62"/>
      <c r="M11" s="11">
        <f t="shared" si="0"/>
        <v>22.69</v>
      </c>
      <c r="N11" s="11">
        <f t="shared" si="0"/>
        <v>45.38</v>
      </c>
      <c r="O11" s="8"/>
      <c r="P11" s="22"/>
      <c r="Q11" s="22"/>
      <c r="R11" s="23"/>
      <c r="S11" s="22"/>
      <c r="T11" s="22"/>
      <c r="U11" s="22"/>
      <c r="V11" s="24" t="s">
        <v>8</v>
      </c>
    </row>
    <row r="12" spans="1:22" x14ac:dyDescent="0.25">
      <c r="A12" s="13">
        <v>6</v>
      </c>
      <c r="B12" s="41">
        <v>20948</v>
      </c>
      <c r="C12" s="44">
        <f t="shared" si="1"/>
        <v>11.478400000000001</v>
      </c>
      <c r="D12" s="36">
        <f t="shared" ref="D12:D19" si="7">SUM(C12*35)</f>
        <v>401.74</v>
      </c>
      <c r="E12" s="36">
        <f t="shared" si="2"/>
        <v>803.49</v>
      </c>
      <c r="F12" s="62"/>
      <c r="G12" s="36">
        <f t="shared" si="3"/>
        <v>33.479999999999997</v>
      </c>
      <c r="H12" s="36">
        <f t="shared" si="4"/>
        <v>66.959999999999994</v>
      </c>
      <c r="I12" s="39"/>
      <c r="J12" s="36">
        <f t="shared" si="5"/>
        <v>273.18</v>
      </c>
      <c r="K12" s="36">
        <f t="shared" si="6"/>
        <v>546.37</v>
      </c>
      <c r="L12" s="62"/>
      <c r="M12" s="11">
        <f t="shared" ref="M12:N19" si="8">J12/12</f>
        <v>22.77</v>
      </c>
      <c r="N12" s="11">
        <f t="shared" si="8"/>
        <v>45.53</v>
      </c>
      <c r="O12" s="8"/>
      <c r="P12" s="24"/>
      <c r="Q12" s="22"/>
      <c r="R12" s="23"/>
      <c r="S12" s="22"/>
      <c r="T12" s="26"/>
      <c r="U12" s="22"/>
      <c r="V12" s="24"/>
    </row>
    <row r="13" spans="1:22" x14ac:dyDescent="0.25">
      <c r="A13" s="13">
        <v>7</v>
      </c>
      <c r="B13" s="41">
        <v>21254</v>
      </c>
      <c r="C13" s="44">
        <f t="shared" si="1"/>
        <v>11.646000000000001</v>
      </c>
      <c r="D13" s="36">
        <f t="shared" si="7"/>
        <v>407.61</v>
      </c>
      <c r="E13" s="36">
        <f t="shared" si="2"/>
        <v>815.22</v>
      </c>
      <c r="F13" s="62"/>
      <c r="G13" s="36">
        <f t="shared" si="3"/>
        <v>33.97</v>
      </c>
      <c r="H13" s="36">
        <f t="shared" si="4"/>
        <v>67.94</v>
      </c>
      <c r="I13" s="39"/>
      <c r="J13" s="36">
        <f t="shared" si="5"/>
        <v>277.17</v>
      </c>
      <c r="K13" s="36">
        <f t="shared" si="6"/>
        <v>554.35</v>
      </c>
      <c r="L13" s="62"/>
      <c r="M13" s="11">
        <f t="shared" si="8"/>
        <v>23.1</v>
      </c>
      <c r="N13" s="11">
        <f t="shared" si="8"/>
        <v>46.2</v>
      </c>
      <c r="O13" s="8"/>
      <c r="P13" s="24"/>
      <c r="Q13" s="22"/>
      <c r="R13" s="23"/>
      <c r="S13" s="22"/>
      <c r="T13" s="26"/>
      <c r="U13" s="22"/>
      <c r="V13" s="24"/>
    </row>
    <row r="14" spans="1:22" x14ac:dyDescent="0.25">
      <c r="A14" s="13">
        <v>8</v>
      </c>
      <c r="B14" s="41">
        <v>21543</v>
      </c>
      <c r="C14" s="44">
        <f>SUM(B14/1825)</f>
        <v>11.804399999999999</v>
      </c>
      <c r="D14" s="36">
        <f>SUM(C14*35)</f>
        <v>413.15</v>
      </c>
      <c r="E14" s="36">
        <f t="shared" si="2"/>
        <v>826.31</v>
      </c>
      <c r="F14" s="62"/>
      <c r="G14" s="36">
        <f t="shared" si="3"/>
        <v>34.43</v>
      </c>
      <c r="H14" s="36">
        <f t="shared" si="4"/>
        <v>68.86</v>
      </c>
      <c r="I14" s="39"/>
      <c r="J14" s="36">
        <f t="shared" si="5"/>
        <v>280.94</v>
      </c>
      <c r="K14" s="36">
        <f t="shared" si="6"/>
        <v>561.89</v>
      </c>
      <c r="L14" s="62"/>
      <c r="M14" s="11">
        <f t="shared" si="8"/>
        <v>23.41</v>
      </c>
      <c r="N14" s="11">
        <f t="shared" si="8"/>
        <v>46.82</v>
      </c>
      <c r="O14" s="8"/>
      <c r="P14" s="24"/>
      <c r="Q14" s="22"/>
      <c r="R14" s="23"/>
      <c r="S14" s="22"/>
      <c r="T14" s="26"/>
      <c r="U14" s="22"/>
      <c r="V14" s="24"/>
    </row>
    <row r="15" spans="1:22" x14ac:dyDescent="0.25">
      <c r="A15" s="13">
        <v>9</v>
      </c>
      <c r="B15" s="41">
        <v>21828</v>
      </c>
      <c r="C15" s="44">
        <f t="shared" si="1"/>
        <v>11.9605</v>
      </c>
      <c r="D15" s="36">
        <f t="shared" si="7"/>
        <v>418.62</v>
      </c>
      <c r="E15" s="36">
        <f t="shared" si="2"/>
        <v>837.24</v>
      </c>
      <c r="F15" s="62"/>
      <c r="G15" s="36">
        <f t="shared" si="3"/>
        <v>34.89</v>
      </c>
      <c r="H15" s="36">
        <f t="shared" si="4"/>
        <v>69.77</v>
      </c>
      <c r="I15" s="39"/>
      <c r="J15" s="36">
        <f t="shared" si="5"/>
        <v>284.66000000000003</v>
      </c>
      <c r="K15" s="36">
        <f t="shared" si="6"/>
        <v>569.32000000000005</v>
      </c>
      <c r="L15" s="62"/>
      <c r="M15" s="11">
        <f t="shared" si="8"/>
        <v>23.72</v>
      </c>
      <c r="N15" s="11">
        <f t="shared" si="8"/>
        <v>47.44</v>
      </c>
      <c r="O15" s="8"/>
      <c r="P15" s="24"/>
      <c r="Q15" s="22"/>
      <c r="R15" s="23"/>
      <c r="S15" s="22"/>
      <c r="T15" s="26"/>
      <c r="U15" s="22"/>
      <c r="V15" s="24"/>
    </row>
    <row r="16" spans="1:22" x14ac:dyDescent="0.25">
      <c r="A16" s="13">
        <v>10</v>
      </c>
      <c r="B16" s="41">
        <v>22214</v>
      </c>
      <c r="C16" s="44">
        <f t="shared" si="1"/>
        <v>12.1721</v>
      </c>
      <c r="D16" s="36">
        <f t="shared" si="7"/>
        <v>426.02</v>
      </c>
      <c r="E16" s="36">
        <f t="shared" si="2"/>
        <v>852.05</v>
      </c>
      <c r="F16" s="62"/>
      <c r="G16" s="36">
        <f t="shared" si="3"/>
        <v>35.5</v>
      </c>
      <c r="H16" s="36">
        <f t="shared" si="4"/>
        <v>71</v>
      </c>
      <c r="I16" s="39"/>
      <c r="J16" s="36">
        <f t="shared" si="5"/>
        <v>289.69</v>
      </c>
      <c r="K16" s="36">
        <f t="shared" si="6"/>
        <v>579.39</v>
      </c>
      <c r="L16" s="62"/>
      <c r="M16" s="11">
        <f t="shared" si="8"/>
        <v>24.14</v>
      </c>
      <c r="N16" s="11">
        <f t="shared" si="8"/>
        <v>48.28</v>
      </c>
      <c r="O16" s="8"/>
      <c r="P16" s="24" t="s">
        <v>10</v>
      </c>
      <c r="Q16" s="22"/>
      <c r="R16" s="23"/>
      <c r="S16" s="22"/>
      <c r="T16" s="26" t="s">
        <v>10</v>
      </c>
      <c r="U16" s="22"/>
      <c r="V16" s="24" t="s">
        <v>10</v>
      </c>
    </row>
    <row r="17" spans="1:22" x14ac:dyDescent="0.25">
      <c r="A17" s="13">
        <v>11</v>
      </c>
      <c r="B17" s="41">
        <v>22681</v>
      </c>
      <c r="C17" s="44">
        <f t="shared" si="1"/>
        <v>12.427899999999999</v>
      </c>
      <c r="D17" s="36">
        <f t="shared" si="7"/>
        <v>434.98</v>
      </c>
      <c r="E17" s="36">
        <f t="shared" si="2"/>
        <v>869.95</v>
      </c>
      <c r="F17" s="62"/>
      <c r="G17" s="36">
        <f t="shared" si="3"/>
        <v>36.25</v>
      </c>
      <c r="H17" s="36">
        <f t="shared" si="4"/>
        <v>72.5</v>
      </c>
      <c r="I17" s="39"/>
      <c r="J17" s="36">
        <f t="shared" si="5"/>
        <v>295.79000000000002</v>
      </c>
      <c r="K17" s="36">
        <f t="shared" si="6"/>
        <v>591.57000000000005</v>
      </c>
      <c r="L17" s="62"/>
      <c r="M17" s="11">
        <f t="shared" si="8"/>
        <v>24.65</v>
      </c>
      <c r="N17" s="11">
        <f t="shared" si="8"/>
        <v>49.3</v>
      </c>
      <c r="O17" s="8"/>
      <c r="P17" s="24"/>
      <c r="Q17" s="22"/>
      <c r="R17" s="23"/>
      <c r="S17" s="22"/>
      <c r="T17" s="26"/>
      <c r="U17" s="22"/>
      <c r="V17" s="24"/>
    </row>
    <row r="18" spans="1:22" x14ac:dyDescent="0.25">
      <c r="A18" s="13">
        <v>12</v>
      </c>
      <c r="B18" s="41">
        <v>23144</v>
      </c>
      <c r="C18" s="44">
        <f t="shared" si="1"/>
        <v>12.6816</v>
      </c>
      <c r="D18" s="36">
        <f t="shared" si="7"/>
        <v>443.86</v>
      </c>
      <c r="E18" s="36">
        <f t="shared" si="2"/>
        <v>887.71</v>
      </c>
      <c r="F18" s="62"/>
      <c r="G18" s="36">
        <f t="shared" si="3"/>
        <v>36.99</v>
      </c>
      <c r="H18" s="36">
        <f t="shared" si="4"/>
        <v>73.98</v>
      </c>
      <c r="I18" s="39"/>
      <c r="J18" s="36">
        <f t="shared" si="5"/>
        <v>301.82</v>
      </c>
      <c r="K18" s="36">
        <f t="shared" si="6"/>
        <v>603.64</v>
      </c>
      <c r="L18" s="62"/>
      <c r="M18" s="11">
        <f t="shared" si="8"/>
        <v>25.15</v>
      </c>
      <c r="N18" s="11">
        <f t="shared" si="8"/>
        <v>50.3</v>
      </c>
      <c r="O18" s="8"/>
      <c r="P18" s="24" t="s">
        <v>8</v>
      </c>
      <c r="Q18" s="22"/>
      <c r="R18" s="23"/>
      <c r="S18" s="22"/>
      <c r="T18" s="26" t="s">
        <v>8</v>
      </c>
      <c r="U18" s="22"/>
      <c r="V18" s="24" t="s">
        <v>8</v>
      </c>
    </row>
    <row r="19" spans="1:22" x14ac:dyDescent="0.25">
      <c r="A19" s="13">
        <v>13</v>
      </c>
      <c r="B19" s="41">
        <v>23700</v>
      </c>
      <c r="C19" s="44">
        <f t="shared" si="1"/>
        <v>12.9863</v>
      </c>
      <c r="D19" s="36">
        <f t="shared" si="7"/>
        <v>454.52</v>
      </c>
      <c r="E19" s="36">
        <f t="shared" si="2"/>
        <v>909.04</v>
      </c>
      <c r="F19" s="62"/>
      <c r="G19" s="36">
        <f t="shared" si="3"/>
        <v>37.880000000000003</v>
      </c>
      <c r="H19" s="36">
        <f t="shared" si="4"/>
        <v>75.75</v>
      </c>
      <c r="I19" s="39"/>
      <c r="J19" s="36">
        <f t="shared" si="5"/>
        <v>309.07</v>
      </c>
      <c r="K19" s="36">
        <f t="shared" si="6"/>
        <v>618.15</v>
      </c>
      <c r="L19" s="62"/>
      <c r="M19" s="11">
        <f t="shared" si="8"/>
        <v>25.76</v>
      </c>
      <c r="N19" s="11">
        <f t="shared" si="8"/>
        <v>51.51</v>
      </c>
      <c r="O19" s="8"/>
      <c r="P19" s="24" t="s">
        <v>8</v>
      </c>
      <c r="Q19" s="22"/>
      <c r="R19" s="23"/>
      <c r="S19" s="22"/>
      <c r="T19" s="26" t="s">
        <v>8</v>
      </c>
      <c r="U19" s="22"/>
      <c r="V19" s="24" t="s">
        <v>8</v>
      </c>
    </row>
    <row r="20" spans="1:22" x14ac:dyDescent="0.25">
      <c r="A20" s="13">
        <v>14</v>
      </c>
      <c r="B20" s="41">
        <v>24248</v>
      </c>
      <c r="C20" s="44">
        <f t="shared" si="1"/>
        <v>13.2866</v>
      </c>
      <c r="D20" s="36">
        <f>SUM(C20*35)</f>
        <v>465.03</v>
      </c>
      <c r="E20" s="36">
        <f t="shared" si="2"/>
        <v>930.06</v>
      </c>
      <c r="F20" s="62"/>
      <c r="G20" s="36">
        <f t="shared" si="3"/>
        <v>38.75</v>
      </c>
      <c r="H20" s="36">
        <f t="shared" si="4"/>
        <v>77.510000000000005</v>
      </c>
      <c r="I20" s="39"/>
      <c r="J20" s="36">
        <f t="shared" si="5"/>
        <v>316.22000000000003</v>
      </c>
      <c r="K20" s="36">
        <f t="shared" si="6"/>
        <v>632.44000000000005</v>
      </c>
      <c r="L20" s="62"/>
      <c r="M20" s="11">
        <f t="shared" ref="M20:N24" si="9">J20/12</f>
        <v>26.35</v>
      </c>
      <c r="N20" s="11">
        <f t="shared" si="9"/>
        <v>52.7</v>
      </c>
      <c r="O20" s="8"/>
      <c r="P20" s="24"/>
      <c r="Q20" s="22"/>
      <c r="R20" s="23"/>
      <c r="S20" s="22"/>
      <c r="T20" s="26"/>
      <c r="U20" s="22"/>
      <c r="V20" s="24"/>
    </row>
    <row r="21" spans="1:22" x14ac:dyDescent="0.25">
      <c r="A21" s="13">
        <v>15</v>
      </c>
      <c r="B21" s="41">
        <v>24533</v>
      </c>
      <c r="C21" s="44">
        <f t="shared" si="1"/>
        <v>13.4427</v>
      </c>
      <c r="D21" s="36">
        <f>SUM(C21*35)</f>
        <v>470.49</v>
      </c>
      <c r="E21" s="36">
        <f t="shared" si="2"/>
        <v>940.99</v>
      </c>
      <c r="F21" s="62"/>
      <c r="G21" s="36">
        <f t="shared" si="3"/>
        <v>39.21</v>
      </c>
      <c r="H21" s="36">
        <f t="shared" si="4"/>
        <v>78.42</v>
      </c>
      <c r="I21" s="39"/>
      <c r="J21" s="36">
        <f t="shared" si="5"/>
        <v>319.93</v>
      </c>
      <c r="K21" s="36">
        <f t="shared" si="6"/>
        <v>639.87</v>
      </c>
      <c r="L21" s="62"/>
      <c r="M21" s="11">
        <f t="shared" si="9"/>
        <v>26.66</v>
      </c>
      <c r="N21" s="11">
        <f t="shared" si="9"/>
        <v>53.32</v>
      </c>
      <c r="O21" s="8"/>
      <c r="P21" s="24" t="s">
        <v>11</v>
      </c>
      <c r="Q21" s="22"/>
      <c r="R21" s="23"/>
      <c r="S21" s="22"/>
      <c r="T21" s="26" t="s">
        <v>11</v>
      </c>
      <c r="U21" s="22"/>
      <c r="V21" s="24" t="s">
        <v>11</v>
      </c>
    </row>
    <row r="22" spans="1:22" x14ac:dyDescent="0.25">
      <c r="A22" s="13">
        <v>16</v>
      </c>
      <c r="B22" s="41">
        <v>25138</v>
      </c>
      <c r="C22" s="44">
        <f t="shared" si="1"/>
        <v>13.7742</v>
      </c>
      <c r="D22" s="36">
        <f>SUM(C22*35)</f>
        <v>482.1</v>
      </c>
      <c r="E22" s="36">
        <f t="shared" si="2"/>
        <v>964.19</v>
      </c>
      <c r="F22" s="62"/>
      <c r="G22" s="36">
        <f t="shared" si="3"/>
        <v>40.18</v>
      </c>
      <c r="H22" s="36">
        <f t="shared" si="4"/>
        <v>80.349999999999994</v>
      </c>
      <c r="I22" s="39"/>
      <c r="J22" s="36">
        <f t="shared" si="5"/>
        <v>327.83</v>
      </c>
      <c r="K22" s="36">
        <f t="shared" si="6"/>
        <v>655.65</v>
      </c>
      <c r="L22" s="62"/>
      <c r="M22" s="11">
        <f t="shared" si="9"/>
        <v>27.32</v>
      </c>
      <c r="N22" s="11">
        <f t="shared" si="9"/>
        <v>54.64</v>
      </c>
      <c r="O22" s="8"/>
      <c r="P22" s="24"/>
      <c r="Q22" s="22"/>
      <c r="R22" s="23"/>
      <c r="S22" s="22"/>
      <c r="T22" s="26"/>
      <c r="U22" s="22"/>
      <c r="V22" s="24"/>
    </row>
    <row r="23" spans="1:22" x14ac:dyDescent="0.25">
      <c r="A23" s="13">
        <v>17</v>
      </c>
      <c r="B23" s="41">
        <v>25742</v>
      </c>
      <c r="C23" s="44">
        <f t="shared" si="1"/>
        <v>14.1052</v>
      </c>
      <c r="D23" s="36">
        <f>SUM(C23*35)</f>
        <v>493.68</v>
      </c>
      <c r="E23" s="36">
        <f t="shared" si="2"/>
        <v>987.36</v>
      </c>
      <c r="F23" s="62"/>
      <c r="G23" s="36">
        <f t="shared" si="3"/>
        <v>41.14</v>
      </c>
      <c r="H23" s="36">
        <f t="shared" si="4"/>
        <v>82.28</v>
      </c>
      <c r="I23" s="37" t="s">
        <v>18</v>
      </c>
      <c r="J23" s="36">
        <f t="shared" ref="J23" si="10">SUM(D23*0.67)</f>
        <v>330.77</v>
      </c>
      <c r="K23" s="36">
        <f t="shared" ref="K23" si="11">SUM(E23*0.67)</f>
        <v>661.53</v>
      </c>
      <c r="L23" s="62"/>
      <c r="M23" s="11">
        <f t="shared" si="9"/>
        <v>27.56</v>
      </c>
      <c r="N23" s="11">
        <f t="shared" si="9"/>
        <v>55.13</v>
      </c>
      <c r="O23" s="8"/>
      <c r="P23" s="24" t="s">
        <v>8</v>
      </c>
      <c r="Q23" s="22"/>
      <c r="R23" s="23"/>
      <c r="S23" s="22"/>
      <c r="T23" s="26" t="s">
        <v>8</v>
      </c>
      <c r="U23" s="22"/>
      <c r="V23" s="24" t="s">
        <v>8</v>
      </c>
    </row>
    <row r="24" spans="1:22" x14ac:dyDescent="0.25">
      <c r="A24" s="13">
        <v>18</v>
      </c>
      <c r="B24" s="41">
        <v>26444</v>
      </c>
      <c r="C24" s="44">
        <f t="shared" si="1"/>
        <v>14.4899</v>
      </c>
      <c r="D24" s="36">
        <f>SUM(C24*35)</f>
        <v>507.15</v>
      </c>
      <c r="E24" s="36">
        <f t="shared" si="2"/>
        <v>1014.29</v>
      </c>
      <c r="F24" s="62"/>
      <c r="G24" s="36">
        <f t="shared" si="3"/>
        <v>42.26</v>
      </c>
      <c r="H24" s="36">
        <f t="shared" si="4"/>
        <v>84.52</v>
      </c>
      <c r="I24"/>
      <c r="J24" s="36">
        <f>SUM(D24*0.67)</f>
        <v>339.79</v>
      </c>
      <c r="K24" s="36">
        <f>SUM(E24*0.67)</f>
        <v>679.57</v>
      </c>
      <c r="L24" s="62"/>
      <c r="M24" s="11">
        <f t="shared" si="9"/>
        <v>28.32</v>
      </c>
      <c r="N24" s="11">
        <f t="shared" si="9"/>
        <v>56.63</v>
      </c>
      <c r="O24" s="8"/>
      <c r="P24" s="24" t="s">
        <v>8</v>
      </c>
      <c r="Q24" s="22"/>
      <c r="R24" s="23"/>
      <c r="S24" s="22"/>
      <c r="T24" s="26" t="s">
        <v>8</v>
      </c>
      <c r="U24" s="22"/>
      <c r="V24" s="24" t="s">
        <v>8</v>
      </c>
    </row>
    <row r="25" spans="1:22" x14ac:dyDescent="0.25">
      <c r="A25" s="13">
        <v>19</v>
      </c>
      <c r="B25" s="41">
        <v>27181</v>
      </c>
      <c r="C25" s="44">
        <f t="shared" si="1"/>
        <v>14.893700000000001</v>
      </c>
      <c r="D25" s="36">
        <f t="shared" ref="D25:D45" si="12">SUM(C25*35)</f>
        <v>521.28</v>
      </c>
      <c r="E25" s="36">
        <f t="shared" si="2"/>
        <v>1042.56</v>
      </c>
      <c r="F25" s="62"/>
      <c r="G25" s="36">
        <f t="shared" si="3"/>
        <v>43.44</v>
      </c>
      <c r="H25" s="36">
        <f t="shared" si="4"/>
        <v>86.88</v>
      </c>
      <c r="I25" s="39"/>
      <c r="J25" s="36">
        <f>SUM(D25*0.67)</f>
        <v>349.26</v>
      </c>
      <c r="K25" s="36">
        <f>SUM(E25*0.67)</f>
        <v>698.52</v>
      </c>
      <c r="L25" s="62"/>
      <c r="M25" s="11">
        <f>J25/12</f>
        <v>29.11</v>
      </c>
      <c r="N25" s="11">
        <f>K25/12</f>
        <v>58.21</v>
      </c>
      <c r="O25" s="8"/>
      <c r="P25" s="24"/>
      <c r="Q25" s="22"/>
      <c r="R25" s="23"/>
      <c r="S25" s="22"/>
      <c r="T25" s="26"/>
      <c r="U25" s="22"/>
      <c r="V25" s="21"/>
    </row>
    <row r="26" spans="1:22" x14ac:dyDescent="0.25">
      <c r="A26" s="13">
        <v>20</v>
      </c>
      <c r="B26" s="41">
        <v>27979</v>
      </c>
      <c r="C26" s="44">
        <f t="shared" si="1"/>
        <v>15.331</v>
      </c>
      <c r="D26" s="36">
        <f t="shared" si="12"/>
        <v>536.59</v>
      </c>
      <c r="E26" s="36">
        <f t="shared" si="2"/>
        <v>1073.17</v>
      </c>
      <c r="F26" s="62"/>
      <c r="G26" s="36">
        <f t="shared" si="3"/>
        <v>44.72</v>
      </c>
      <c r="H26" s="36">
        <f t="shared" si="4"/>
        <v>89.43</v>
      </c>
      <c r="I26" s="39"/>
      <c r="J26" s="36">
        <f>SUM(D26*0.67)</f>
        <v>359.52</v>
      </c>
      <c r="K26" s="36">
        <f>SUM(E26*0.67)</f>
        <v>719.02</v>
      </c>
      <c r="L26" s="62"/>
      <c r="M26" s="11">
        <f t="shared" ref="M26:N30" si="13">J26/12</f>
        <v>29.96</v>
      </c>
      <c r="N26" s="11">
        <f t="shared" si="13"/>
        <v>59.92</v>
      </c>
      <c r="O26" s="8"/>
      <c r="P26" s="24" t="s">
        <v>12</v>
      </c>
      <c r="Q26" s="22"/>
      <c r="R26" s="23"/>
      <c r="S26" s="22"/>
      <c r="T26" s="26" t="s">
        <v>12</v>
      </c>
      <c r="U26" s="22"/>
      <c r="V26" s="21"/>
    </row>
    <row r="27" spans="1:22" x14ac:dyDescent="0.25">
      <c r="A27" s="13">
        <v>21</v>
      </c>
      <c r="B27" s="41">
        <v>28759</v>
      </c>
      <c r="C27" s="44">
        <f t="shared" si="1"/>
        <v>15.7584</v>
      </c>
      <c r="D27" s="36">
        <f t="shared" si="12"/>
        <v>551.54</v>
      </c>
      <c r="E27" s="36">
        <f t="shared" si="2"/>
        <v>1103.0899999999999</v>
      </c>
      <c r="F27" s="62"/>
      <c r="G27" s="36">
        <f t="shared" si="3"/>
        <v>45.96</v>
      </c>
      <c r="H27" s="36">
        <f t="shared" si="4"/>
        <v>91.92</v>
      </c>
      <c r="I27"/>
      <c r="J27" s="36">
        <f t="shared" ref="J27:J41" si="14">SUM(D27*0.67)</f>
        <v>369.53</v>
      </c>
      <c r="K27" s="36">
        <f t="shared" ref="K27:K41" si="15">SUM(E27*0.67)</f>
        <v>739.07</v>
      </c>
      <c r="L27" s="62"/>
      <c r="M27" s="11">
        <f t="shared" si="13"/>
        <v>30.79</v>
      </c>
      <c r="N27" s="11">
        <f t="shared" si="13"/>
        <v>61.59</v>
      </c>
      <c r="O27" s="8"/>
      <c r="P27" s="24"/>
      <c r="Q27" s="22"/>
      <c r="R27" s="23"/>
      <c r="S27" s="22"/>
      <c r="T27" s="26"/>
      <c r="U27" s="22"/>
      <c r="V27" s="21"/>
    </row>
    <row r="28" spans="1:22" x14ac:dyDescent="0.25">
      <c r="A28" s="13">
        <v>22</v>
      </c>
      <c r="B28" s="41">
        <v>29605</v>
      </c>
      <c r="C28" s="44">
        <f t="shared" si="1"/>
        <v>16.221900000000002</v>
      </c>
      <c r="D28" s="36">
        <f t="shared" si="12"/>
        <v>567.77</v>
      </c>
      <c r="E28" s="36">
        <f t="shared" si="2"/>
        <v>1135.53</v>
      </c>
      <c r="F28" s="62"/>
      <c r="G28" s="36">
        <f t="shared" si="3"/>
        <v>47.31</v>
      </c>
      <c r="H28" s="36">
        <f t="shared" si="4"/>
        <v>94.63</v>
      </c>
      <c r="I28" s="39"/>
      <c r="J28" s="36">
        <f t="shared" si="14"/>
        <v>380.41</v>
      </c>
      <c r="K28" s="36">
        <f t="shared" si="15"/>
        <v>760.81</v>
      </c>
      <c r="L28" s="62"/>
      <c r="M28" s="11">
        <f t="shared" si="13"/>
        <v>31.7</v>
      </c>
      <c r="N28" s="11">
        <f t="shared" si="13"/>
        <v>63.4</v>
      </c>
      <c r="O28" s="8"/>
      <c r="P28" s="24" t="s">
        <v>8</v>
      </c>
      <c r="Q28" s="22"/>
      <c r="R28" s="23"/>
      <c r="S28" s="22"/>
      <c r="T28" s="26" t="s">
        <v>8</v>
      </c>
      <c r="U28" s="22"/>
      <c r="V28" s="21"/>
    </row>
    <row r="29" spans="1:22" x14ac:dyDescent="0.25">
      <c r="A29" s="13">
        <v>23</v>
      </c>
      <c r="B29" s="41">
        <v>30487</v>
      </c>
      <c r="C29" s="44">
        <f t="shared" si="1"/>
        <v>16.705200000000001</v>
      </c>
      <c r="D29" s="36">
        <f t="shared" si="12"/>
        <v>584.67999999999995</v>
      </c>
      <c r="E29" s="36">
        <f t="shared" si="2"/>
        <v>1169.3599999999999</v>
      </c>
      <c r="F29" s="62"/>
      <c r="G29" s="36">
        <f t="shared" si="3"/>
        <v>48.72</v>
      </c>
      <c r="H29" s="36">
        <f t="shared" si="4"/>
        <v>97.45</v>
      </c>
      <c r="I29" s="39"/>
      <c r="J29" s="36">
        <f t="shared" si="14"/>
        <v>391.74</v>
      </c>
      <c r="K29" s="36">
        <f t="shared" si="15"/>
        <v>783.47</v>
      </c>
      <c r="L29" s="62"/>
      <c r="M29" s="11">
        <f t="shared" si="13"/>
        <v>32.65</v>
      </c>
      <c r="N29" s="11">
        <f t="shared" si="13"/>
        <v>65.290000000000006</v>
      </c>
      <c r="O29" s="8"/>
      <c r="P29" s="24" t="s">
        <v>8</v>
      </c>
      <c r="Q29" s="22"/>
      <c r="R29" s="23"/>
      <c r="S29" s="22"/>
      <c r="T29" s="26" t="s">
        <v>8</v>
      </c>
      <c r="U29" s="22"/>
      <c r="V29" s="21"/>
    </row>
    <row r="30" spans="1:22" x14ac:dyDescent="0.25">
      <c r="A30" s="13">
        <v>24</v>
      </c>
      <c r="B30" s="41">
        <v>31396</v>
      </c>
      <c r="C30" s="44">
        <f t="shared" si="1"/>
        <v>17.203299999999999</v>
      </c>
      <c r="D30" s="36">
        <f t="shared" si="12"/>
        <v>602.12</v>
      </c>
      <c r="E30" s="36">
        <f t="shared" si="2"/>
        <v>1204.23</v>
      </c>
      <c r="F30" s="62"/>
      <c r="G30" s="36">
        <f t="shared" si="3"/>
        <v>50.18</v>
      </c>
      <c r="H30" s="36">
        <f t="shared" si="4"/>
        <v>100.35</v>
      </c>
      <c r="I30" s="39"/>
      <c r="J30" s="36">
        <f t="shared" si="14"/>
        <v>403.42</v>
      </c>
      <c r="K30" s="36">
        <f t="shared" si="15"/>
        <v>806.83</v>
      </c>
      <c r="L30" s="62"/>
      <c r="M30" s="11">
        <f t="shared" si="13"/>
        <v>33.619999999999997</v>
      </c>
      <c r="N30" s="11">
        <f t="shared" si="13"/>
        <v>67.239999999999995</v>
      </c>
      <c r="O30" s="8"/>
      <c r="P30" s="24" t="s">
        <v>8</v>
      </c>
      <c r="Q30" s="22"/>
      <c r="R30" s="23"/>
      <c r="S30" s="22"/>
      <c r="T30" s="26" t="s">
        <v>8</v>
      </c>
      <c r="U30" s="22"/>
      <c r="V30" s="21"/>
    </row>
    <row r="31" spans="1:22" x14ac:dyDescent="0.25">
      <c r="A31" s="14">
        <v>25</v>
      </c>
      <c r="B31" s="41">
        <v>32332</v>
      </c>
      <c r="C31" s="44">
        <f t="shared" si="1"/>
        <v>17.716200000000001</v>
      </c>
      <c r="D31" s="36">
        <f t="shared" si="12"/>
        <v>620.07000000000005</v>
      </c>
      <c r="E31" s="36">
        <f t="shared" ref="E31:E37" si="16">SUM(C31*70)</f>
        <v>1240.1300000000001</v>
      </c>
      <c r="F31" s="62"/>
      <c r="G31" s="36">
        <f t="shared" si="3"/>
        <v>51.67</v>
      </c>
      <c r="H31" s="36">
        <f t="shared" si="4"/>
        <v>103.34</v>
      </c>
      <c r="I31" s="39"/>
      <c r="J31" s="36">
        <f t="shared" si="14"/>
        <v>415.45</v>
      </c>
      <c r="K31" s="36">
        <f t="shared" si="15"/>
        <v>830.89</v>
      </c>
      <c r="L31" s="62"/>
      <c r="M31" s="11">
        <f t="shared" ref="M31:N37" si="17">J31/12</f>
        <v>34.619999999999997</v>
      </c>
      <c r="N31" s="11">
        <f t="shared" si="17"/>
        <v>69.239999999999995</v>
      </c>
      <c r="O31" s="8"/>
      <c r="P31" s="24"/>
      <c r="Q31" s="25"/>
      <c r="R31" s="28"/>
      <c r="S31" s="29"/>
      <c r="T31" s="26"/>
      <c r="U31" s="29"/>
      <c r="V31" s="21"/>
    </row>
    <row r="32" spans="1:22" x14ac:dyDescent="0.25">
      <c r="A32" s="14">
        <v>26</v>
      </c>
      <c r="B32" s="41">
        <v>32982</v>
      </c>
      <c r="C32" s="44">
        <f t="shared" si="1"/>
        <v>18.072299999999998</v>
      </c>
      <c r="D32" s="36">
        <f t="shared" si="12"/>
        <v>632.53</v>
      </c>
      <c r="E32" s="36">
        <f t="shared" si="16"/>
        <v>1265.06</v>
      </c>
      <c r="F32" s="62"/>
      <c r="G32" s="36">
        <f t="shared" si="3"/>
        <v>52.71</v>
      </c>
      <c r="H32" s="36">
        <f t="shared" si="4"/>
        <v>105.42</v>
      </c>
      <c r="I32" s="39"/>
      <c r="J32" s="36">
        <f t="shared" si="14"/>
        <v>423.8</v>
      </c>
      <c r="K32" s="36">
        <f t="shared" si="15"/>
        <v>847.59</v>
      </c>
      <c r="L32" s="62"/>
      <c r="M32" s="11">
        <f t="shared" si="17"/>
        <v>35.32</v>
      </c>
      <c r="N32" s="11">
        <f t="shared" si="17"/>
        <v>70.63</v>
      </c>
      <c r="O32" s="8"/>
      <c r="P32" s="24"/>
      <c r="Q32" s="25"/>
      <c r="R32" s="28"/>
      <c r="S32" s="29"/>
      <c r="T32" s="26"/>
      <c r="U32" s="29"/>
      <c r="V32" s="21"/>
    </row>
    <row r="33" spans="1:24" x14ac:dyDescent="0.25">
      <c r="A33" s="14">
        <v>27</v>
      </c>
      <c r="B33" s="41">
        <v>33966</v>
      </c>
      <c r="C33" s="44">
        <f t="shared" si="1"/>
        <v>18.611499999999999</v>
      </c>
      <c r="D33" s="36">
        <f t="shared" si="12"/>
        <v>651.4</v>
      </c>
      <c r="E33" s="36">
        <f t="shared" si="16"/>
        <v>1302.81</v>
      </c>
      <c r="F33" s="62"/>
      <c r="G33" s="36">
        <f t="shared" si="3"/>
        <v>54.28</v>
      </c>
      <c r="H33" s="36">
        <f t="shared" si="4"/>
        <v>108.57</v>
      </c>
      <c r="I33" s="39"/>
      <c r="J33" s="36">
        <f t="shared" si="14"/>
        <v>436.44</v>
      </c>
      <c r="K33" s="36">
        <f t="shared" si="15"/>
        <v>872.88</v>
      </c>
      <c r="L33" s="62"/>
      <c r="M33" s="11">
        <f t="shared" si="17"/>
        <v>36.369999999999997</v>
      </c>
      <c r="N33" s="11">
        <f t="shared" si="17"/>
        <v>72.739999999999995</v>
      </c>
      <c r="O33" s="8"/>
      <c r="P33" s="24" t="s">
        <v>13</v>
      </c>
      <c r="Q33" s="25"/>
      <c r="R33" s="28" t="s">
        <v>13</v>
      </c>
      <c r="S33" s="29" t="s">
        <v>13</v>
      </c>
      <c r="T33" s="26" t="s">
        <v>13</v>
      </c>
      <c r="U33" s="29" t="s">
        <v>13</v>
      </c>
      <c r="V33" s="21"/>
    </row>
    <row r="34" spans="1:24" x14ac:dyDescent="0.25">
      <c r="A34" s="14">
        <v>28</v>
      </c>
      <c r="B34" s="41">
        <v>34980</v>
      </c>
      <c r="C34" s="44">
        <f t="shared" si="1"/>
        <v>19.167100000000001</v>
      </c>
      <c r="D34" s="36">
        <f t="shared" si="12"/>
        <v>670.85</v>
      </c>
      <c r="E34" s="36">
        <f t="shared" si="16"/>
        <v>1341.7</v>
      </c>
      <c r="F34" s="62"/>
      <c r="G34" s="36">
        <f t="shared" si="3"/>
        <v>55.9</v>
      </c>
      <c r="H34" s="36">
        <f t="shared" si="4"/>
        <v>111.81</v>
      </c>
      <c r="I34" s="39"/>
      <c r="J34" s="36">
        <f t="shared" si="14"/>
        <v>449.47</v>
      </c>
      <c r="K34" s="36">
        <f t="shared" si="15"/>
        <v>898.94</v>
      </c>
      <c r="L34" s="62"/>
      <c r="M34" s="11">
        <f t="shared" si="17"/>
        <v>37.46</v>
      </c>
      <c r="N34" s="11">
        <f t="shared" si="17"/>
        <v>74.91</v>
      </c>
      <c r="O34" s="8"/>
      <c r="P34" s="24"/>
      <c r="Q34" s="25"/>
      <c r="R34" s="28"/>
      <c r="S34" s="29"/>
      <c r="T34" s="26"/>
      <c r="U34" s="29"/>
      <c r="V34" s="21"/>
    </row>
    <row r="35" spans="1:24" x14ac:dyDescent="0.25">
      <c r="A35" s="14">
        <v>29</v>
      </c>
      <c r="B35" s="41">
        <v>36024</v>
      </c>
      <c r="C35" s="44">
        <f t="shared" si="1"/>
        <v>19.7392</v>
      </c>
      <c r="D35" s="36">
        <f t="shared" si="12"/>
        <v>690.87</v>
      </c>
      <c r="E35" s="36">
        <f t="shared" si="16"/>
        <v>1381.74</v>
      </c>
      <c r="F35" s="62"/>
      <c r="G35" s="36">
        <f t="shared" si="3"/>
        <v>57.57</v>
      </c>
      <c r="H35" s="36">
        <f t="shared" si="4"/>
        <v>115.15</v>
      </c>
      <c r="I35" s="39"/>
      <c r="J35" s="36">
        <f t="shared" si="14"/>
        <v>462.88</v>
      </c>
      <c r="K35" s="36">
        <f t="shared" si="15"/>
        <v>925.77</v>
      </c>
      <c r="L35" s="62"/>
      <c r="M35" s="11">
        <f t="shared" si="17"/>
        <v>38.57</v>
      </c>
      <c r="N35" s="11">
        <f t="shared" si="17"/>
        <v>77.150000000000006</v>
      </c>
      <c r="O35" s="8"/>
      <c r="P35" s="24" t="s">
        <v>8</v>
      </c>
      <c r="Q35" s="25"/>
      <c r="R35" s="28" t="s">
        <v>8</v>
      </c>
      <c r="S35" s="29" t="s">
        <v>8</v>
      </c>
      <c r="T35" s="26" t="s">
        <v>8</v>
      </c>
      <c r="U35" s="29" t="s">
        <v>8</v>
      </c>
      <c r="V35" s="21"/>
    </row>
    <row r="36" spans="1:24" x14ac:dyDescent="0.25">
      <c r="A36" s="14">
        <v>30</v>
      </c>
      <c r="B36" s="41">
        <v>37099</v>
      </c>
      <c r="C36" s="44">
        <f t="shared" si="1"/>
        <v>20.328199999999999</v>
      </c>
      <c r="D36" s="36">
        <f t="shared" si="12"/>
        <v>711.49</v>
      </c>
      <c r="E36" s="36">
        <f t="shared" si="16"/>
        <v>1422.97</v>
      </c>
      <c r="F36" s="62"/>
      <c r="G36" s="36">
        <f t="shared" si="3"/>
        <v>59.29</v>
      </c>
      <c r="H36" s="36">
        <f t="shared" si="4"/>
        <v>118.58</v>
      </c>
      <c r="I36" s="39"/>
      <c r="J36" s="36">
        <f t="shared" si="14"/>
        <v>476.7</v>
      </c>
      <c r="K36" s="36">
        <f t="shared" si="15"/>
        <v>953.39</v>
      </c>
      <c r="L36" s="62"/>
      <c r="M36" s="11">
        <f t="shared" si="17"/>
        <v>39.729999999999997</v>
      </c>
      <c r="N36" s="11">
        <f t="shared" si="17"/>
        <v>79.45</v>
      </c>
      <c r="O36" s="8"/>
      <c r="P36" s="24" t="s">
        <v>8</v>
      </c>
      <c r="Q36" s="25"/>
      <c r="R36" s="28" t="s">
        <v>8</v>
      </c>
      <c r="S36" s="29" t="s">
        <v>8</v>
      </c>
      <c r="T36" s="26" t="s">
        <v>8</v>
      </c>
      <c r="U36" s="29" t="s">
        <v>8</v>
      </c>
      <c r="V36" s="21"/>
    </row>
    <row r="37" spans="1:24" x14ac:dyDescent="0.25">
      <c r="A37" s="14">
        <v>31</v>
      </c>
      <c r="B37" s="41">
        <v>38205</v>
      </c>
      <c r="C37" s="44">
        <f t="shared" si="1"/>
        <v>20.934200000000001</v>
      </c>
      <c r="D37" s="36">
        <f t="shared" si="12"/>
        <v>732.7</v>
      </c>
      <c r="E37" s="36">
        <f t="shared" si="16"/>
        <v>1465.39</v>
      </c>
      <c r="F37" s="62"/>
      <c r="G37" s="36">
        <f t="shared" si="3"/>
        <v>61.06</v>
      </c>
      <c r="H37" s="36">
        <f t="shared" si="4"/>
        <v>122.12</v>
      </c>
      <c r="I37" s="39"/>
      <c r="J37" s="36">
        <f t="shared" si="14"/>
        <v>490.91</v>
      </c>
      <c r="K37" s="36">
        <f t="shared" si="15"/>
        <v>981.81</v>
      </c>
      <c r="L37" s="62"/>
      <c r="M37" s="11">
        <f t="shared" si="17"/>
        <v>40.909999999999997</v>
      </c>
      <c r="N37" s="11">
        <f t="shared" si="17"/>
        <v>81.819999999999993</v>
      </c>
      <c r="O37" s="8"/>
      <c r="P37" s="24" t="s">
        <v>8</v>
      </c>
      <c r="Q37" s="25"/>
      <c r="R37" s="28" t="s">
        <v>8</v>
      </c>
      <c r="S37" s="29" t="s">
        <v>8</v>
      </c>
      <c r="T37" s="26" t="s">
        <v>8</v>
      </c>
      <c r="U37" s="29" t="s">
        <v>8</v>
      </c>
      <c r="V37" s="21"/>
    </row>
    <row r="38" spans="1:24" x14ac:dyDescent="0.25">
      <c r="A38" s="14">
        <v>32</v>
      </c>
      <c r="B38" s="41">
        <v>39347</v>
      </c>
      <c r="C38" s="44">
        <f t="shared" si="1"/>
        <v>21.56</v>
      </c>
      <c r="D38" s="36">
        <f t="shared" si="12"/>
        <v>754.6</v>
      </c>
      <c r="E38" s="36">
        <f t="shared" ref="E38:E45" si="18">SUM(C38*70)</f>
        <v>1509.2</v>
      </c>
      <c r="F38" s="62"/>
      <c r="G38" s="36">
        <f t="shared" si="3"/>
        <v>62.88</v>
      </c>
      <c r="H38" s="36">
        <f t="shared" si="4"/>
        <v>125.77</v>
      </c>
      <c r="I38" s="39"/>
      <c r="J38" s="36">
        <f t="shared" si="14"/>
        <v>505.58</v>
      </c>
      <c r="K38" s="36">
        <f t="shared" si="15"/>
        <v>1011.16</v>
      </c>
      <c r="L38" s="62"/>
      <c r="M38" s="11">
        <f t="shared" ref="M38:N45" si="19">J38/12</f>
        <v>42.13</v>
      </c>
      <c r="N38" s="11">
        <f t="shared" si="19"/>
        <v>84.26</v>
      </c>
      <c r="O38" s="8"/>
      <c r="P38" s="24"/>
      <c r="Q38" s="25"/>
      <c r="R38" s="28"/>
      <c r="S38" s="29"/>
      <c r="T38" s="26"/>
      <c r="U38" s="29"/>
      <c r="V38" s="21"/>
    </row>
    <row r="39" spans="1:24" x14ac:dyDescent="0.25">
      <c r="A39" s="14">
        <v>33</v>
      </c>
      <c r="B39" s="41">
        <v>40521</v>
      </c>
      <c r="C39" s="44">
        <f t="shared" si="1"/>
        <v>22.203299999999999</v>
      </c>
      <c r="D39" s="36">
        <f t="shared" si="12"/>
        <v>777.12</v>
      </c>
      <c r="E39" s="36">
        <f t="shared" si="18"/>
        <v>1554.23</v>
      </c>
      <c r="F39" s="62"/>
      <c r="G39" s="36">
        <f t="shared" si="3"/>
        <v>64.760000000000005</v>
      </c>
      <c r="H39" s="36">
        <f t="shared" si="4"/>
        <v>129.52000000000001</v>
      </c>
      <c r="I39" s="39"/>
      <c r="J39" s="36">
        <f t="shared" si="14"/>
        <v>520.66999999999996</v>
      </c>
      <c r="K39" s="36">
        <f t="shared" si="15"/>
        <v>1041.33</v>
      </c>
      <c r="L39" s="62"/>
      <c r="M39" s="11">
        <f t="shared" si="19"/>
        <v>43.39</v>
      </c>
      <c r="N39" s="11">
        <f t="shared" si="19"/>
        <v>86.78</v>
      </c>
      <c r="O39" s="8"/>
      <c r="P39" s="24"/>
      <c r="Q39" s="29"/>
      <c r="R39" s="28"/>
      <c r="S39" s="29"/>
      <c r="T39" s="26"/>
      <c r="U39" s="29"/>
      <c r="V39" s="21"/>
    </row>
    <row r="40" spans="1:24" x14ac:dyDescent="0.25">
      <c r="A40" s="14">
        <v>34</v>
      </c>
      <c r="B40" s="41">
        <v>41732</v>
      </c>
      <c r="C40" s="44">
        <f t="shared" si="1"/>
        <v>22.866800000000001</v>
      </c>
      <c r="D40" s="36">
        <f t="shared" si="12"/>
        <v>800.34</v>
      </c>
      <c r="E40" s="36">
        <f t="shared" si="18"/>
        <v>1600.68</v>
      </c>
      <c r="F40" s="62"/>
      <c r="G40" s="36">
        <f t="shared" si="3"/>
        <v>66.7</v>
      </c>
      <c r="H40" s="36">
        <f t="shared" si="4"/>
        <v>133.38999999999999</v>
      </c>
      <c r="I40" s="39"/>
      <c r="J40" s="36">
        <f t="shared" si="14"/>
        <v>536.23</v>
      </c>
      <c r="K40" s="36">
        <f t="shared" si="15"/>
        <v>1072.46</v>
      </c>
      <c r="L40" s="62"/>
      <c r="M40" s="11">
        <f t="shared" si="19"/>
        <v>44.69</v>
      </c>
      <c r="N40" s="11">
        <f t="shared" si="19"/>
        <v>89.37</v>
      </c>
      <c r="O40" s="8"/>
      <c r="P40" s="24" t="s">
        <v>14</v>
      </c>
      <c r="Q40" s="29" t="s">
        <v>14</v>
      </c>
      <c r="R40" s="28" t="s">
        <v>14</v>
      </c>
      <c r="S40" s="29" t="s">
        <v>14</v>
      </c>
      <c r="T40" s="26" t="s">
        <v>14</v>
      </c>
      <c r="U40" s="29" t="s">
        <v>14</v>
      </c>
      <c r="V40" s="21"/>
    </row>
    <row r="41" spans="1:24" x14ac:dyDescent="0.25">
      <c r="A41" s="14">
        <v>35</v>
      </c>
      <c r="B41" s="41">
        <v>42978</v>
      </c>
      <c r="C41" s="44">
        <f t="shared" si="1"/>
        <v>23.549600000000002</v>
      </c>
      <c r="D41" s="36">
        <f t="shared" si="12"/>
        <v>824.24</v>
      </c>
      <c r="E41" s="36">
        <f t="shared" si="18"/>
        <v>1648.47</v>
      </c>
      <c r="F41" s="62"/>
      <c r="G41" s="36">
        <f t="shared" si="3"/>
        <v>68.69</v>
      </c>
      <c r="H41" s="36">
        <f t="shared" si="4"/>
        <v>137.37</v>
      </c>
      <c r="I41" s="39"/>
      <c r="J41" s="36">
        <f t="shared" si="14"/>
        <v>552.24</v>
      </c>
      <c r="K41" s="36">
        <f t="shared" si="15"/>
        <v>1104.47</v>
      </c>
      <c r="L41" s="62"/>
      <c r="M41" s="11">
        <f t="shared" si="19"/>
        <v>46.02</v>
      </c>
      <c r="N41" s="11">
        <f t="shared" si="19"/>
        <v>92.04</v>
      </c>
      <c r="O41" s="8"/>
      <c r="P41" s="24"/>
      <c r="Q41" s="29"/>
      <c r="R41" s="28"/>
      <c r="S41" s="29"/>
      <c r="T41" s="26"/>
      <c r="U41" s="29"/>
      <c r="V41" s="21"/>
    </row>
    <row r="42" spans="1:24" x14ac:dyDescent="0.25">
      <c r="A42" s="14">
        <v>36</v>
      </c>
      <c r="B42" s="41">
        <v>44263</v>
      </c>
      <c r="C42" s="44">
        <f t="shared" si="1"/>
        <v>24.253699999999998</v>
      </c>
      <c r="D42" s="36">
        <f t="shared" si="12"/>
        <v>848.88</v>
      </c>
      <c r="E42" s="36">
        <f t="shared" si="18"/>
        <v>1697.76</v>
      </c>
      <c r="F42" s="62"/>
      <c r="G42" s="36">
        <f t="shared" si="3"/>
        <v>70.739999999999995</v>
      </c>
      <c r="H42" s="36">
        <f t="shared" si="4"/>
        <v>141.47999999999999</v>
      </c>
      <c r="I42" s="37" t="s">
        <v>19</v>
      </c>
      <c r="J42" s="36">
        <f>SUM(D42*0.56)</f>
        <v>475.37</v>
      </c>
      <c r="K42" s="36">
        <f>SUM(E42*0.56)</f>
        <v>950.75</v>
      </c>
      <c r="L42" s="62"/>
      <c r="M42" s="11">
        <f t="shared" si="19"/>
        <v>39.61</v>
      </c>
      <c r="N42" s="11">
        <f t="shared" si="19"/>
        <v>79.23</v>
      </c>
      <c r="O42" s="8"/>
      <c r="P42" s="24"/>
      <c r="Q42" s="29"/>
      <c r="R42" s="28"/>
      <c r="S42" s="29"/>
      <c r="T42" s="26"/>
      <c r="U42" s="29"/>
      <c r="V42" s="21"/>
    </row>
    <row r="43" spans="1:24" x14ac:dyDescent="0.25">
      <c r="A43" s="14">
        <v>37</v>
      </c>
      <c r="B43" s="41">
        <v>45585</v>
      </c>
      <c r="C43" s="44">
        <f t="shared" si="1"/>
        <v>24.978100000000001</v>
      </c>
      <c r="D43" s="36">
        <f t="shared" si="12"/>
        <v>874.23</v>
      </c>
      <c r="E43" s="36">
        <f t="shared" si="18"/>
        <v>1748.47</v>
      </c>
      <c r="F43" s="62"/>
      <c r="G43" s="36">
        <f t="shared" si="3"/>
        <v>72.849999999999994</v>
      </c>
      <c r="H43" s="36">
        <f t="shared" si="4"/>
        <v>145.71</v>
      </c>
      <c r="I43"/>
      <c r="J43" s="36">
        <f t="shared" ref="J43:J60" si="20">SUM(D43*0.56)</f>
        <v>489.57</v>
      </c>
      <c r="K43" s="36">
        <f t="shared" ref="K43:K60" si="21">SUM(E43*0.56)</f>
        <v>979.14</v>
      </c>
      <c r="L43" s="62"/>
      <c r="M43" s="11">
        <f t="shared" si="19"/>
        <v>40.799999999999997</v>
      </c>
      <c r="N43" s="11">
        <f t="shared" si="19"/>
        <v>81.599999999999994</v>
      </c>
      <c r="O43" s="8"/>
      <c r="P43" s="24" t="s">
        <v>8</v>
      </c>
      <c r="Q43" s="29" t="s">
        <v>8</v>
      </c>
      <c r="R43" s="28" t="s">
        <v>8</v>
      </c>
      <c r="S43" s="29" t="s">
        <v>8</v>
      </c>
      <c r="T43" s="26" t="s">
        <v>8</v>
      </c>
      <c r="U43" s="29" t="s">
        <v>8</v>
      </c>
      <c r="V43" s="21"/>
      <c r="X43" s="58"/>
    </row>
    <row r="44" spans="1:24" x14ac:dyDescent="0.25">
      <c r="A44" s="14">
        <v>38</v>
      </c>
      <c r="B44" s="41">
        <v>46974</v>
      </c>
      <c r="C44" s="44">
        <f t="shared" si="1"/>
        <v>25.7392</v>
      </c>
      <c r="D44" s="36">
        <f t="shared" si="12"/>
        <v>900.87</v>
      </c>
      <c r="E44" s="36">
        <f t="shared" si="18"/>
        <v>1801.74</v>
      </c>
      <c r="F44" s="62"/>
      <c r="G44" s="36">
        <f t="shared" si="3"/>
        <v>75.069999999999993</v>
      </c>
      <c r="H44" s="36">
        <f t="shared" si="4"/>
        <v>150.15</v>
      </c>
      <c r="J44" s="36">
        <f t="shared" si="20"/>
        <v>504.49</v>
      </c>
      <c r="K44" s="36">
        <f t="shared" si="21"/>
        <v>1008.97</v>
      </c>
      <c r="L44" s="62"/>
      <c r="M44" s="11">
        <f t="shared" si="19"/>
        <v>42.04</v>
      </c>
      <c r="N44" s="11">
        <f t="shared" si="19"/>
        <v>84.08</v>
      </c>
      <c r="O44" s="8"/>
      <c r="P44" s="24" t="s">
        <v>8</v>
      </c>
      <c r="Q44" s="29" t="s">
        <v>8</v>
      </c>
      <c r="R44" s="28" t="s">
        <v>8</v>
      </c>
      <c r="S44" s="29" t="s">
        <v>8</v>
      </c>
      <c r="T44" s="26" t="s">
        <v>8</v>
      </c>
      <c r="U44" s="29" t="s">
        <v>8</v>
      </c>
      <c r="V44" s="21"/>
    </row>
    <row r="45" spans="1:24" x14ac:dyDescent="0.25">
      <c r="A45" s="14">
        <v>39</v>
      </c>
      <c r="B45" s="41">
        <v>48350</v>
      </c>
      <c r="C45" s="44">
        <f t="shared" si="1"/>
        <v>26.493200000000002</v>
      </c>
      <c r="D45" s="36">
        <f t="shared" si="12"/>
        <v>927.26</v>
      </c>
      <c r="E45" s="36">
        <f t="shared" si="18"/>
        <v>1854.52</v>
      </c>
      <c r="F45" s="62"/>
      <c r="G45" s="36">
        <f t="shared" si="3"/>
        <v>77.27</v>
      </c>
      <c r="H45" s="36">
        <f t="shared" si="4"/>
        <v>154.54</v>
      </c>
      <c r="J45" s="36">
        <f t="shared" si="20"/>
        <v>519.27</v>
      </c>
      <c r="K45" s="36">
        <f t="shared" si="21"/>
        <v>1038.53</v>
      </c>
      <c r="L45" s="62"/>
      <c r="M45" s="11">
        <f t="shared" si="19"/>
        <v>43.27</v>
      </c>
      <c r="N45" s="11">
        <f t="shared" si="19"/>
        <v>86.54</v>
      </c>
      <c r="O45" s="8"/>
      <c r="P45" s="24" t="s">
        <v>8</v>
      </c>
      <c r="Q45" s="29" t="s">
        <v>8</v>
      </c>
      <c r="R45" s="28" t="s">
        <v>8</v>
      </c>
      <c r="S45" s="29" t="s">
        <v>8</v>
      </c>
      <c r="T45" s="26" t="s">
        <v>8</v>
      </c>
      <c r="U45" s="29" t="s">
        <v>8</v>
      </c>
      <c r="V45" s="21"/>
    </row>
    <row r="46" spans="1:24" x14ac:dyDescent="0.25">
      <c r="A46" s="14">
        <v>40</v>
      </c>
      <c r="B46" s="41">
        <v>49794</v>
      </c>
      <c r="C46" s="44">
        <f t="shared" si="1"/>
        <v>27.284400000000002</v>
      </c>
      <c r="D46" s="36">
        <f t="shared" ref="D46:D53" si="22">SUM(C46*35)</f>
        <v>954.95</v>
      </c>
      <c r="E46" s="36">
        <f>SUM(C46*70)</f>
        <v>1909.91</v>
      </c>
      <c r="F46" s="62"/>
      <c r="G46" s="36">
        <f t="shared" si="3"/>
        <v>79.58</v>
      </c>
      <c r="H46" s="36">
        <f t="shared" si="4"/>
        <v>159.16</v>
      </c>
      <c r="J46" s="36">
        <f t="shared" si="20"/>
        <v>534.77</v>
      </c>
      <c r="K46" s="36">
        <f t="shared" si="21"/>
        <v>1069.55</v>
      </c>
      <c r="L46" s="62"/>
      <c r="M46" s="11">
        <f t="shared" ref="M46:N53" si="23">J46/12</f>
        <v>44.56</v>
      </c>
      <c r="N46" s="11">
        <f t="shared" si="23"/>
        <v>89.13</v>
      </c>
      <c r="O46" s="8"/>
      <c r="P46" s="24"/>
      <c r="Q46" s="29"/>
      <c r="R46" s="28"/>
      <c r="S46" s="29"/>
      <c r="T46" s="26"/>
      <c r="U46" s="29"/>
      <c r="V46" s="21"/>
    </row>
    <row r="47" spans="1:24" x14ac:dyDescent="0.25">
      <c r="A47" s="14">
        <v>41</v>
      </c>
      <c r="B47" s="41">
        <v>51283</v>
      </c>
      <c r="C47" s="44">
        <f t="shared" si="1"/>
        <v>28.100300000000001</v>
      </c>
      <c r="D47" s="36">
        <f t="shared" si="22"/>
        <v>983.51</v>
      </c>
      <c r="E47" s="36">
        <f t="shared" ref="E47:E53" si="24">SUM(C47*70)</f>
        <v>1967.02</v>
      </c>
      <c r="F47" s="62"/>
      <c r="G47" s="36">
        <f t="shared" si="3"/>
        <v>81.96</v>
      </c>
      <c r="H47" s="36">
        <f t="shared" si="4"/>
        <v>163.92</v>
      </c>
      <c r="I47" s="39"/>
      <c r="J47" s="36">
        <f t="shared" si="20"/>
        <v>550.77</v>
      </c>
      <c r="K47" s="36">
        <f t="shared" si="21"/>
        <v>1101.53</v>
      </c>
      <c r="L47" s="62"/>
      <c r="M47" s="11">
        <f t="shared" si="23"/>
        <v>45.9</v>
      </c>
      <c r="N47" s="11">
        <f t="shared" si="23"/>
        <v>91.79</v>
      </c>
      <c r="O47" s="8"/>
      <c r="P47" s="24" t="s">
        <v>15</v>
      </c>
      <c r="Q47" s="29" t="s">
        <v>15</v>
      </c>
      <c r="R47" s="28" t="s">
        <v>15</v>
      </c>
      <c r="S47" s="29" t="s">
        <v>15</v>
      </c>
      <c r="T47" s="26" t="s">
        <v>15</v>
      </c>
      <c r="U47" s="29" t="s">
        <v>15</v>
      </c>
      <c r="V47" s="21"/>
    </row>
    <row r="48" spans="1:24" x14ac:dyDescent="0.25">
      <c r="A48" s="14">
        <v>42</v>
      </c>
      <c r="B48" s="41">
        <v>52815</v>
      </c>
      <c r="C48" s="44">
        <f t="shared" si="1"/>
        <v>28.939699999999998</v>
      </c>
      <c r="D48" s="36">
        <f t="shared" si="22"/>
        <v>1012.89</v>
      </c>
      <c r="E48" s="36">
        <f t="shared" si="24"/>
        <v>2025.78</v>
      </c>
      <c r="F48" s="62"/>
      <c r="G48" s="36">
        <f t="shared" si="3"/>
        <v>84.41</v>
      </c>
      <c r="H48" s="36">
        <f t="shared" si="4"/>
        <v>168.82</v>
      </c>
      <c r="I48" s="39"/>
      <c r="J48" s="36">
        <f t="shared" si="20"/>
        <v>567.22</v>
      </c>
      <c r="K48" s="36">
        <f t="shared" si="21"/>
        <v>1134.44</v>
      </c>
      <c r="L48" s="62"/>
      <c r="M48" s="11">
        <f t="shared" si="23"/>
        <v>47.27</v>
      </c>
      <c r="N48" s="11">
        <f t="shared" si="23"/>
        <v>94.54</v>
      </c>
      <c r="O48" s="8"/>
      <c r="P48" s="24"/>
      <c r="Q48" s="29"/>
      <c r="R48" s="28"/>
      <c r="S48" s="29"/>
      <c r="T48" s="26"/>
      <c r="U48" s="29"/>
      <c r="V48" s="21"/>
    </row>
    <row r="49" spans="1:22" x14ac:dyDescent="0.25">
      <c r="A49" s="14">
        <v>43</v>
      </c>
      <c r="B49" s="41">
        <v>54395</v>
      </c>
      <c r="C49" s="44">
        <f t="shared" si="1"/>
        <v>29.805499999999999</v>
      </c>
      <c r="D49" s="36">
        <f t="shared" si="22"/>
        <v>1043.19</v>
      </c>
      <c r="E49" s="36">
        <f t="shared" si="24"/>
        <v>2086.39</v>
      </c>
      <c r="F49" s="62"/>
      <c r="G49" s="36">
        <f t="shared" si="3"/>
        <v>86.93</v>
      </c>
      <c r="H49" s="36">
        <f t="shared" si="4"/>
        <v>173.87</v>
      </c>
      <c r="I49" s="39"/>
      <c r="J49" s="36">
        <f t="shared" si="20"/>
        <v>584.19000000000005</v>
      </c>
      <c r="K49" s="36">
        <f t="shared" si="21"/>
        <v>1168.3800000000001</v>
      </c>
      <c r="L49" s="62"/>
      <c r="M49" s="11">
        <f t="shared" si="23"/>
        <v>48.68</v>
      </c>
      <c r="N49" s="11">
        <f t="shared" si="23"/>
        <v>97.37</v>
      </c>
      <c r="O49" s="8"/>
      <c r="P49" s="24"/>
      <c r="Q49" s="29"/>
      <c r="R49" s="28"/>
      <c r="S49" s="29"/>
      <c r="T49" s="26"/>
      <c r="U49" s="29"/>
      <c r="V49" s="21"/>
    </row>
    <row r="50" spans="1:22" x14ac:dyDescent="0.25">
      <c r="A50" s="14">
        <v>44</v>
      </c>
      <c r="B50" s="41">
        <v>56021</v>
      </c>
      <c r="C50" s="44">
        <f t="shared" si="1"/>
        <v>30.696400000000001</v>
      </c>
      <c r="D50" s="36">
        <f t="shared" si="22"/>
        <v>1074.3699999999999</v>
      </c>
      <c r="E50" s="36">
        <f t="shared" si="24"/>
        <v>2148.75</v>
      </c>
      <c r="F50" s="62"/>
      <c r="G50" s="36">
        <f t="shared" si="3"/>
        <v>89.53</v>
      </c>
      <c r="H50" s="36">
        <f t="shared" si="4"/>
        <v>179.06</v>
      </c>
      <c r="I50" s="39"/>
      <c r="J50" s="36">
        <f t="shared" si="20"/>
        <v>601.65</v>
      </c>
      <c r="K50" s="36">
        <f t="shared" si="21"/>
        <v>1203.3</v>
      </c>
      <c r="L50" s="62"/>
      <c r="M50" s="11">
        <f t="shared" si="23"/>
        <v>50.14</v>
      </c>
      <c r="N50" s="11">
        <f t="shared" si="23"/>
        <v>100.28</v>
      </c>
      <c r="O50" s="8"/>
      <c r="P50" s="24"/>
      <c r="Q50" s="29"/>
      <c r="R50" s="28"/>
      <c r="S50" s="29"/>
      <c r="T50" s="26"/>
      <c r="U50" s="29"/>
      <c r="V50" s="21"/>
    </row>
    <row r="51" spans="1:22" x14ac:dyDescent="0.25">
      <c r="A51" s="14">
        <v>45</v>
      </c>
      <c r="B51" s="41">
        <v>57696</v>
      </c>
      <c r="C51" s="44">
        <f t="shared" si="1"/>
        <v>31.6142</v>
      </c>
      <c r="D51" s="36">
        <f t="shared" si="22"/>
        <v>1106.5</v>
      </c>
      <c r="E51" s="36">
        <f t="shared" si="24"/>
        <v>2212.9899999999998</v>
      </c>
      <c r="F51" s="62"/>
      <c r="G51" s="36">
        <f t="shared" si="3"/>
        <v>92.21</v>
      </c>
      <c r="H51" s="36">
        <f t="shared" si="4"/>
        <v>184.42</v>
      </c>
      <c r="I51" s="39"/>
      <c r="J51" s="36">
        <f t="shared" si="20"/>
        <v>619.64</v>
      </c>
      <c r="K51" s="36">
        <f t="shared" si="21"/>
        <v>1239.27</v>
      </c>
      <c r="L51" s="62"/>
      <c r="M51" s="11">
        <f t="shared" si="23"/>
        <v>51.64</v>
      </c>
      <c r="N51" s="11">
        <f t="shared" si="23"/>
        <v>103.27</v>
      </c>
      <c r="O51" s="8"/>
      <c r="P51" s="24" t="s">
        <v>8</v>
      </c>
      <c r="Q51" s="29" t="s">
        <v>8</v>
      </c>
      <c r="R51" s="28" t="s">
        <v>8</v>
      </c>
      <c r="S51" s="29" t="s">
        <v>8</v>
      </c>
      <c r="T51" s="26" t="s">
        <v>8</v>
      </c>
      <c r="U51" s="29" t="s">
        <v>8</v>
      </c>
      <c r="V51" s="21"/>
    </row>
    <row r="52" spans="1:22" x14ac:dyDescent="0.25">
      <c r="A52" s="14">
        <v>46</v>
      </c>
      <c r="B52" s="41">
        <v>59421</v>
      </c>
      <c r="C52" s="44">
        <f t="shared" si="1"/>
        <v>32.5595</v>
      </c>
      <c r="D52" s="36">
        <f t="shared" si="22"/>
        <v>1139.58</v>
      </c>
      <c r="E52" s="36">
        <f t="shared" si="24"/>
        <v>2279.17</v>
      </c>
      <c r="F52" s="62"/>
      <c r="G52" s="36">
        <f t="shared" si="3"/>
        <v>94.97</v>
      </c>
      <c r="H52" s="36">
        <f t="shared" si="4"/>
        <v>189.93</v>
      </c>
      <c r="I52" s="39"/>
      <c r="J52" s="36">
        <f t="shared" si="20"/>
        <v>638.16</v>
      </c>
      <c r="K52" s="36">
        <f t="shared" si="21"/>
        <v>1276.3399999999999</v>
      </c>
      <c r="L52" s="62"/>
      <c r="M52" s="11">
        <f t="shared" si="23"/>
        <v>53.18</v>
      </c>
      <c r="N52" s="11">
        <f t="shared" si="23"/>
        <v>106.36</v>
      </c>
      <c r="O52" s="8"/>
      <c r="P52" s="24" t="s">
        <v>8</v>
      </c>
      <c r="Q52" s="29" t="s">
        <v>8</v>
      </c>
      <c r="R52" s="28" t="s">
        <v>8</v>
      </c>
      <c r="S52" s="29" t="s">
        <v>8</v>
      </c>
      <c r="T52" s="26" t="s">
        <v>8</v>
      </c>
      <c r="U52" s="29" t="s">
        <v>8</v>
      </c>
      <c r="V52" s="21"/>
    </row>
    <row r="53" spans="1:22" x14ac:dyDescent="0.25">
      <c r="A53" s="14">
        <v>47</v>
      </c>
      <c r="B53" s="41">
        <v>61198</v>
      </c>
      <c r="C53" s="44">
        <f t="shared" si="1"/>
        <v>33.533200000000001</v>
      </c>
      <c r="D53" s="36">
        <f t="shared" si="22"/>
        <v>1173.6600000000001</v>
      </c>
      <c r="E53" s="36">
        <f t="shared" si="24"/>
        <v>2347.3200000000002</v>
      </c>
      <c r="F53" s="62"/>
      <c r="G53" s="36">
        <f t="shared" si="3"/>
        <v>97.81</v>
      </c>
      <c r="H53" s="36">
        <f t="shared" si="4"/>
        <v>195.61</v>
      </c>
      <c r="I53" s="39"/>
      <c r="J53" s="36">
        <f t="shared" si="20"/>
        <v>657.25</v>
      </c>
      <c r="K53" s="36">
        <f t="shared" si="21"/>
        <v>1314.5</v>
      </c>
      <c r="L53" s="62"/>
      <c r="M53" s="11">
        <f t="shared" si="23"/>
        <v>54.77</v>
      </c>
      <c r="N53" s="11">
        <f t="shared" si="23"/>
        <v>109.54</v>
      </c>
      <c r="O53" s="8"/>
      <c r="P53" s="24" t="s">
        <v>8</v>
      </c>
      <c r="Q53" s="29" t="s">
        <v>8</v>
      </c>
      <c r="R53" s="28" t="s">
        <v>8</v>
      </c>
      <c r="S53" s="29" t="s">
        <v>8</v>
      </c>
      <c r="T53" s="26" t="s">
        <v>8</v>
      </c>
      <c r="U53" s="29" t="s">
        <v>8</v>
      </c>
      <c r="V53" s="21"/>
    </row>
    <row r="54" spans="1:22" x14ac:dyDescent="0.25">
      <c r="A54" s="14">
        <v>48</v>
      </c>
      <c r="B54" s="41">
        <v>63029</v>
      </c>
      <c r="C54" s="44">
        <f t="shared" si="1"/>
        <v>34.5364</v>
      </c>
      <c r="D54" s="38">
        <f t="shared" ref="D54:D60" si="25">SUM(C54*35)</f>
        <v>1208.77</v>
      </c>
      <c r="E54" s="38">
        <f t="shared" ref="E54:E60" si="26">SUM(C54*70)</f>
        <v>2417.5500000000002</v>
      </c>
      <c r="F54" s="62"/>
      <c r="G54" s="36">
        <f t="shared" si="3"/>
        <v>100.73</v>
      </c>
      <c r="H54" s="36">
        <f t="shared" si="4"/>
        <v>201.46</v>
      </c>
      <c r="I54" s="39"/>
      <c r="J54" s="36">
        <f t="shared" si="20"/>
        <v>676.91</v>
      </c>
      <c r="K54" s="36">
        <f t="shared" si="21"/>
        <v>1353.83</v>
      </c>
      <c r="L54" s="62"/>
      <c r="M54" s="11">
        <f>J54/12</f>
        <v>56.41</v>
      </c>
      <c r="N54" s="11">
        <f>K54/12</f>
        <v>112.82</v>
      </c>
      <c r="O54" s="8"/>
      <c r="P54" s="24" t="s">
        <v>16</v>
      </c>
      <c r="Q54" s="29" t="s">
        <v>16</v>
      </c>
      <c r="R54" s="28" t="s">
        <v>16</v>
      </c>
      <c r="S54" s="29" t="s">
        <v>16</v>
      </c>
      <c r="T54" s="27"/>
      <c r="U54" s="29" t="s">
        <v>16</v>
      </c>
      <c r="V54" s="21"/>
    </row>
    <row r="55" spans="1:22" x14ac:dyDescent="0.25">
      <c r="A55" s="14">
        <v>49</v>
      </c>
      <c r="B55" s="41">
        <v>64914</v>
      </c>
      <c r="C55" s="44">
        <f t="shared" si="1"/>
        <v>35.569299999999998</v>
      </c>
      <c r="D55" s="38">
        <f t="shared" si="25"/>
        <v>1244.93</v>
      </c>
      <c r="E55" s="38">
        <f t="shared" si="26"/>
        <v>2489.85</v>
      </c>
      <c r="F55" s="62"/>
      <c r="G55" s="36">
        <f t="shared" si="3"/>
        <v>103.74</v>
      </c>
      <c r="H55" s="36">
        <f t="shared" si="4"/>
        <v>207.49</v>
      </c>
      <c r="I55" s="39"/>
      <c r="J55" s="36">
        <f t="shared" si="20"/>
        <v>697.16</v>
      </c>
      <c r="K55" s="36">
        <f t="shared" si="21"/>
        <v>1394.32</v>
      </c>
      <c r="L55" s="62"/>
      <c r="M55" s="11">
        <f>J55/12</f>
        <v>58.1</v>
      </c>
      <c r="N55" s="11">
        <f>K55/12</f>
        <v>116.19</v>
      </c>
      <c r="O55" s="8"/>
      <c r="P55" s="24"/>
      <c r="Q55" s="29"/>
      <c r="R55" s="28"/>
      <c r="S55" s="29"/>
      <c r="T55" s="27"/>
      <c r="U55" s="29"/>
      <c r="V55" s="21"/>
    </row>
    <row r="56" spans="1:22" x14ac:dyDescent="0.25">
      <c r="A56" s="14">
        <v>50</v>
      </c>
      <c r="B56" s="41">
        <v>66857</v>
      </c>
      <c r="C56" s="44">
        <f t="shared" si="1"/>
        <v>36.634</v>
      </c>
      <c r="D56" s="38">
        <f t="shared" si="25"/>
        <v>1282.19</v>
      </c>
      <c r="E56" s="38">
        <f t="shared" si="26"/>
        <v>2564.38</v>
      </c>
      <c r="F56" s="62"/>
      <c r="G56" s="36">
        <f t="shared" si="3"/>
        <v>106.85</v>
      </c>
      <c r="H56" s="36">
        <f t="shared" si="4"/>
        <v>213.7</v>
      </c>
      <c r="I56" s="39"/>
      <c r="J56" s="36">
        <f t="shared" si="20"/>
        <v>718.03</v>
      </c>
      <c r="K56" s="36">
        <f t="shared" si="21"/>
        <v>1436.05</v>
      </c>
      <c r="L56" s="62"/>
      <c r="M56" s="11">
        <f t="shared" ref="M56:N60" si="27">J56/12</f>
        <v>59.84</v>
      </c>
      <c r="N56" s="11">
        <f t="shared" si="27"/>
        <v>119.67</v>
      </c>
      <c r="O56" s="8"/>
      <c r="P56" s="24"/>
      <c r="Q56" s="29"/>
      <c r="R56" s="28"/>
      <c r="S56" s="29"/>
      <c r="T56" s="25"/>
      <c r="U56" s="29"/>
      <c r="V56" s="21"/>
    </row>
    <row r="57" spans="1:22" x14ac:dyDescent="0.25">
      <c r="A57" s="14">
        <v>51</v>
      </c>
      <c r="B57" s="41">
        <v>68857</v>
      </c>
      <c r="C57" s="44">
        <f t="shared" si="1"/>
        <v>37.729900000000001</v>
      </c>
      <c r="D57" s="38">
        <f t="shared" si="25"/>
        <v>1320.55</v>
      </c>
      <c r="E57" s="38">
        <f t="shared" si="26"/>
        <v>2641.09</v>
      </c>
      <c r="F57" s="62"/>
      <c r="G57" s="36">
        <f t="shared" si="3"/>
        <v>110.05</v>
      </c>
      <c r="H57" s="36">
        <f t="shared" si="4"/>
        <v>220.09</v>
      </c>
      <c r="I57" s="39"/>
      <c r="J57" s="36">
        <f t="shared" si="20"/>
        <v>739.51</v>
      </c>
      <c r="K57" s="36">
        <f t="shared" si="21"/>
        <v>1479.01</v>
      </c>
      <c r="L57" s="62"/>
      <c r="M57" s="11">
        <f t="shared" si="27"/>
        <v>61.63</v>
      </c>
      <c r="N57" s="11">
        <f t="shared" si="27"/>
        <v>123.25</v>
      </c>
      <c r="O57" s="8"/>
      <c r="P57" s="24"/>
      <c r="Q57" s="29"/>
      <c r="R57" s="28"/>
      <c r="S57" s="29"/>
      <c r="T57" s="25"/>
      <c r="U57" s="29"/>
      <c r="V57" s="21"/>
    </row>
    <row r="58" spans="1:22" x14ac:dyDescent="0.25">
      <c r="A58" s="14">
        <v>52</v>
      </c>
      <c r="B58" s="42">
        <v>70918</v>
      </c>
      <c r="C58" s="44">
        <f t="shared" si="1"/>
        <v>38.859200000000001</v>
      </c>
      <c r="D58" s="38">
        <f t="shared" si="25"/>
        <v>1360.07</v>
      </c>
      <c r="E58" s="38">
        <f t="shared" si="26"/>
        <v>2720.14</v>
      </c>
      <c r="F58" s="62"/>
      <c r="G58" s="36">
        <f t="shared" si="3"/>
        <v>113.34</v>
      </c>
      <c r="H58" s="36">
        <f t="shared" si="4"/>
        <v>226.68</v>
      </c>
      <c r="I58" s="39"/>
      <c r="J58" s="36">
        <f t="shared" si="20"/>
        <v>761.64</v>
      </c>
      <c r="K58" s="36">
        <f t="shared" si="21"/>
        <v>1523.28</v>
      </c>
      <c r="L58" s="62"/>
      <c r="M58" s="11">
        <f t="shared" si="27"/>
        <v>63.47</v>
      </c>
      <c r="N58" s="11">
        <f t="shared" si="27"/>
        <v>126.94</v>
      </c>
      <c r="O58" s="8"/>
      <c r="P58" s="24" t="s">
        <v>17</v>
      </c>
      <c r="Q58" s="29" t="s">
        <v>17</v>
      </c>
      <c r="R58" s="28" t="s">
        <v>17</v>
      </c>
      <c r="S58" s="29" t="s">
        <v>17</v>
      </c>
      <c r="T58" s="25"/>
      <c r="U58" s="29" t="s">
        <v>17</v>
      </c>
      <c r="V58" s="21"/>
    </row>
    <row r="59" spans="1:22" x14ac:dyDescent="0.25">
      <c r="A59" s="14">
        <v>53</v>
      </c>
      <c r="B59" s="42">
        <v>73041</v>
      </c>
      <c r="C59" s="44">
        <f t="shared" si="1"/>
        <v>40.022500000000001</v>
      </c>
      <c r="D59" s="38">
        <f t="shared" si="25"/>
        <v>1400.79</v>
      </c>
      <c r="E59" s="38">
        <f t="shared" si="26"/>
        <v>2801.58</v>
      </c>
      <c r="F59" s="62"/>
      <c r="G59" s="36">
        <f t="shared" si="3"/>
        <v>116.73</v>
      </c>
      <c r="H59" s="36">
        <f t="shared" si="4"/>
        <v>233.47</v>
      </c>
      <c r="I59" s="39"/>
      <c r="J59" s="36">
        <f t="shared" si="20"/>
        <v>784.44</v>
      </c>
      <c r="K59" s="36">
        <f t="shared" si="21"/>
        <v>1568.88</v>
      </c>
      <c r="L59" s="62"/>
      <c r="M59" s="11">
        <f t="shared" si="27"/>
        <v>65.37</v>
      </c>
      <c r="N59" s="11">
        <f t="shared" si="27"/>
        <v>130.74</v>
      </c>
      <c r="O59" s="8"/>
      <c r="P59" s="24" t="s">
        <v>8</v>
      </c>
      <c r="Q59" s="29" t="s">
        <v>8</v>
      </c>
      <c r="R59" s="28" t="s">
        <v>8</v>
      </c>
      <c r="S59" s="29" t="s">
        <v>8</v>
      </c>
      <c r="T59" s="25"/>
      <c r="U59" s="29" t="s">
        <v>8</v>
      </c>
      <c r="V59" s="21"/>
    </row>
    <row r="60" spans="1:22" x14ac:dyDescent="0.25">
      <c r="A60" s="14">
        <v>54</v>
      </c>
      <c r="B60" s="42">
        <v>75226</v>
      </c>
      <c r="C60" s="44">
        <f t="shared" si="1"/>
        <v>41.219700000000003</v>
      </c>
      <c r="D60" s="38">
        <f t="shared" si="25"/>
        <v>1442.69</v>
      </c>
      <c r="E60" s="38">
        <f t="shared" si="26"/>
        <v>2885.38</v>
      </c>
      <c r="F60" s="62"/>
      <c r="G60" s="36">
        <f t="shared" si="3"/>
        <v>120.22</v>
      </c>
      <c r="H60" s="36">
        <f t="shared" si="4"/>
        <v>240.45</v>
      </c>
      <c r="I60" s="39"/>
      <c r="J60" s="36">
        <f t="shared" si="20"/>
        <v>807.91</v>
      </c>
      <c r="K60" s="36">
        <f t="shared" si="21"/>
        <v>1615.81</v>
      </c>
      <c r="L60" s="62"/>
      <c r="M60" s="11">
        <f t="shared" si="27"/>
        <v>67.33</v>
      </c>
      <c r="N60" s="11">
        <f t="shared" si="27"/>
        <v>134.65</v>
      </c>
      <c r="O60" s="51"/>
      <c r="P60" s="30" t="s">
        <v>8</v>
      </c>
      <c r="Q60" s="31" t="s">
        <v>8</v>
      </c>
      <c r="R60" s="32" t="s">
        <v>8</v>
      </c>
      <c r="S60" s="31" t="s">
        <v>8</v>
      </c>
      <c r="T60" s="33"/>
      <c r="U60" s="31" t="s">
        <v>8</v>
      </c>
      <c r="V60" s="34"/>
    </row>
    <row r="61" spans="1:22" s="59" customFormat="1" x14ac:dyDescent="0.25">
      <c r="A61" s="45"/>
      <c r="B61" s="46"/>
      <c r="C61" s="47"/>
      <c r="D61" s="48"/>
      <c r="E61" s="48"/>
      <c r="F61" s="39"/>
      <c r="G61" s="48"/>
      <c r="H61" s="48"/>
      <c r="I61" s="39"/>
      <c r="J61" s="49"/>
      <c r="K61" s="49"/>
      <c r="L61" s="39"/>
      <c r="M61" s="50"/>
      <c r="N61" s="50"/>
      <c r="O61" s="56"/>
      <c r="P61" s="53"/>
      <c r="Q61" s="53"/>
      <c r="R61" s="54"/>
      <c r="S61" s="53"/>
      <c r="T61" s="53"/>
      <c r="U61" s="53"/>
      <c r="V61" s="55"/>
    </row>
    <row r="62" spans="1:22" x14ac:dyDescent="0.25">
      <c r="A62" s="14">
        <v>55</v>
      </c>
      <c r="B62" s="42">
        <v>76729</v>
      </c>
      <c r="C62" s="44">
        <f t="shared" ref="C62" si="28">SUM(B62/1825)</f>
        <v>42.043300000000002</v>
      </c>
      <c r="D62" s="38">
        <f t="shared" ref="D62" si="29">SUM(C62*35)</f>
        <v>1471.52</v>
      </c>
      <c r="E62" s="38">
        <f t="shared" ref="E62" si="30">SUM(C62*70)</f>
        <v>2943.03</v>
      </c>
      <c r="F62" s="62"/>
      <c r="G62" s="36">
        <f t="shared" ref="G62" si="31">D62/12</f>
        <v>122.63</v>
      </c>
      <c r="H62" s="36">
        <f t="shared" ref="H62" si="32">E62/12</f>
        <v>245.25</v>
      </c>
      <c r="I62" s="37" t="s">
        <v>19</v>
      </c>
      <c r="J62" s="36">
        <f t="shared" ref="J62" si="33">SUM(D62*0.56)</f>
        <v>824.05</v>
      </c>
      <c r="K62" s="36">
        <f t="shared" ref="K62" si="34">SUM(E62*0.56)</f>
        <v>1648.1</v>
      </c>
      <c r="L62" s="62"/>
      <c r="M62" s="11">
        <f t="shared" ref="M62" si="35">J62/12</f>
        <v>68.67</v>
      </c>
      <c r="N62" s="11">
        <f t="shared" ref="N62" si="36">K62/12</f>
        <v>137.34</v>
      </c>
      <c r="O62" s="52"/>
      <c r="P62" s="53"/>
      <c r="Q62" s="53"/>
      <c r="R62" s="54"/>
      <c r="S62" s="53"/>
      <c r="T62" s="53"/>
      <c r="U62" s="53"/>
      <c r="V62" s="55"/>
    </row>
    <row r="63" spans="1:22" x14ac:dyDescent="0.25">
      <c r="A63" s="14">
        <v>56</v>
      </c>
      <c r="B63" s="42">
        <v>78265</v>
      </c>
      <c r="C63" s="44">
        <f t="shared" ref="C63:C90" si="37">SUM(B63/1825)</f>
        <v>42.884900000000002</v>
      </c>
      <c r="D63" s="38">
        <f t="shared" ref="D63:D90" si="38">SUM(C63*35)</f>
        <v>1500.97</v>
      </c>
      <c r="E63" s="38">
        <f t="shared" ref="E63:E90" si="39">SUM(C63*70)</f>
        <v>3001.94</v>
      </c>
      <c r="F63" s="62"/>
      <c r="G63" s="36">
        <f t="shared" ref="G63:G90" si="40">D63/12</f>
        <v>125.08</v>
      </c>
      <c r="H63" s="36">
        <f t="shared" ref="H63:H90" si="41">E63/12</f>
        <v>250.16</v>
      </c>
      <c r="I63" s="39"/>
      <c r="J63" s="36">
        <f t="shared" ref="J63:J90" si="42">SUM(D63*0.56)</f>
        <v>840.54</v>
      </c>
      <c r="K63" s="36">
        <f t="shared" ref="K63:K90" si="43">SUM(E63*0.56)</f>
        <v>1681.09</v>
      </c>
      <c r="L63" s="62"/>
      <c r="M63" s="11">
        <f t="shared" ref="M63:M90" si="44">J63/12</f>
        <v>70.05</v>
      </c>
      <c r="N63" s="11">
        <f t="shared" ref="N63:N90" si="45">K63/12</f>
        <v>140.09</v>
      </c>
      <c r="O63" s="52"/>
      <c r="P63" s="53"/>
      <c r="Q63" s="53"/>
      <c r="R63" s="54"/>
      <c r="S63" s="53"/>
      <c r="T63" s="53"/>
      <c r="U63" s="53"/>
      <c r="V63" s="55"/>
    </row>
    <row r="64" spans="1:22" x14ac:dyDescent="0.25">
      <c r="A64" s="14">
        <v>57</v>
      </c>
      <c r="B64" s="42">
        <v>79831</v>
      </c>
      <c r="C64" s="44">
        <f t="shared" si="37"/>
        <v>43.743000000000002</v>
      </c>
      <c r="D64" s="38">
        <f t="shared" si="38"/>
        <v>1531.01</v>
      </c>
      <c r="E64" s="38">
        <f t="shared" si="39"/>
        <v>3062.01</v>
      </c>
      <c r="F64" s="62"/>
      <c r="G64" s="36">
        <f t="shared" si="40"/>
        <v>127.58</v>
      </c>
      <c r="H64" s="36">
        <f t="shared" si="41"/>
        <v>255.17</v>
      </c>
      <c r="I64" s="39"/>
      <c r="J64" s="36">
        <f t="shared" si="42"/>
        <v>857.37</v>
      </c>
      <c r="K64" s="36">
        <f t="shared" si="43"/>
        <v>1714.73</v>
      </c>
      <c r="L64" s="62"/>
      <c r="M64" s="11">
        <f t="shared" si="44"/>
        <v>71.45</v>
      </c>
      <c r="N64" s="11">
        <f t="shared" si="45"/>
        <v>142.88999999999999</v>
      </c>
      <c r="O64" s="52"/>
      <c r="P64" s="53"/>
      <c r="Q64" s="53"/>
      <c r="R64" s="54"/>
      <c r="S64" s="53"/>
      <c r="T64" s="53"/>
      <c r="U64" s="53"/>
      <c r="V64" s="55"/>
    </row>
    <row r="65" spans="1:22" x14ac:dyDescent="0.25">
      <c r="A65" s="14">
        <v>58</v>
      </c>
      <c r="B65" s="42">
        <v>81426</v>
      </c>
      <c r="C65" s="44">
        <f t="shared" si="37"/>
        <v>44.616999999999997</v>
      </c>
      <c r="D65" s="38">
        <f t="shared" si="38"/>
        <v>1561.6</v>
      </c>
      <c r="E65" s="38">
        <f t="shared" si="39"/>
        <v>3123.19</v>
      </c>
      <c r="F65" s="62"/>
      <c r="G65" s="36">
        <f t="shared" si="40"/>
        <v>130.13</v>
      </c>
      <c r="H65" s="36">
        <f t="shared" si="41"/>
        <v>260.27</v>
      </c>
      <c r="I65" s="39"/>
      <c r="J65" s="36">
        <f t="shared" si="42"/>
        <v>874.5</v>
      </c>
      <c r="K65" s="36">
        <f t="shared" si="43"/>
        <v>1748.99</v>
      </c>
      <c r="L65" s="62"/>
      <c r="M65" s="11">
        <f t="shared" si="44"/>
        <v>72.88</v>
      </c>
      <c r="N65" s="11">
        <f t="shared" si="45"/>
        <v>145.75</v>
      </c>
      <c r="O65" s="52"/>
      <c r="P65" s="53"/>
      <c r="Q65" s="53"/>
      <c r="R65" s="54"/>
      <c r="S65" s="53"/>
      <c r="T65" s="53"/>
      <c r="U65" s="53"/>
      <c r="V65" s="55"/>
    </row>
    <row r="66" spans="1:22" x14ac:dyDescent="0.25">
      <c r="A66" s="14">
        <v>59</v>
      </c>
      <c r="B66" s="42">
        <v>83055</v>
      </c>
      <c r="C66" s="44">
        <f t="shared" si="37"/>
        <v>45.509599999999999</v>
      </c>
      <c r="D66" s="38">
        <f t="shared" si="38"/>
        <v>1592.84</v>
      </c>
      <c r="E66" s="38">
        <f t="shared" si="39"/>
        <v>3185.67</v>
      </c>
      <c r="F66" s="62"/>
      <c r="G66" s="36">
        <f t="shared" si="40"/>
        <v>132.74</v>
      </c>
      <c r="H66" s="36">
        <f t="shared" si="41"/>
        <v>265.47000000000003</v>
      </c>
      <c r="I66" s="39"/>
      <c r="J66" s="36">
        <f t="shared" si="42"/>
        <v>891.99</v>
      </c>
      <c r="K66" s="36">
        <f t="shared" si="43"/>
        <v>1783.98</v>
      </c>
      <c r="L66" s="62"/>
      <c r="M66" s="11">
        <f t="shared" si="44"/>
        <v>74.33</v>
      </c>
      <c r="N66" s="11">
        <f t="shared" si="45"/>
        <v>148.66999999999999</v>
      </c>
      <c r="O66" s="52"/>
      <c r="P66" s="53"/>
      <c r="Q66" s="53"/>
      <c r="R66" s="54"/>
      <c r="S66" s="53"/>
      <c r="T66" s="53"/>
      <c r="U66" s="53"/>
      <c r="V66" s="55"/>
    </row>
    <row r="67" spans="1:22" x14ac:dyDescent="0.25">
      <c r="A67" s="14">
        <v>60</v>
      </c>
      <c r="B67" s="42">
        <v>84715</v>
      </c>
      <c r="C67" s="44">
        <f t="shared" si="37"/>
        <v>46.419199999999996</v>
      </c>
      <c r="D67" s="38">
        <f t="shared" si="38"/>
        <v>1624.67</v>
      </c>
      <c r="E67" s="38">
        <f t="shared" si="39"/>
        <v>3249.34</v>
      </c>
      <c r="F67" s="62"/>
      <c r="G67" s="36">
        <f t="shared" si="40"/>
        <v>135.38999999999999</v>
      </c>
      <c r="H67" s="36">
        <f t="shared" si="41"/>
        <v>270.77999999999997</v>
      </c>
      <c r="I67"/>
      <c r="J67" s="36">
        <f t="shared" si="42"/>
        <v>909.82</v>
      </c>
      <c r="K67" s="36">
        <f t="shared" si="43"/>
        <v>1819.63</v>
      </c>
      <c r="L67" s="62"/>
      <c r="M67" s="11">
        <f t="shared" si="44"/>
        <v>75.819999999999993</v>
      </c>
      <c r="N67" s="11">
        <f t="shared" si="45"/>
        <v>151.63999999999999</v>
      </c>
      <c r="O67" s="52"/>
      <c r="P67" s="53"/>
      <c r="Q67" s="53"/>
      <c r="R67" s="54"/>
      <c r="S67" s="53"/>
      <c r="T67" s="53"/>
      <c r="U67" s="53"/>
      <c r="V67" s="55"/>
    </row>
    <row r="68" spans="1:22" x14ac:dyDescent="0.25">
      <c r="A68" s="14">
        <v>61</v>
      </c>
      <c r="B68" s="42">
        <v>86411</v>
      </c>
      <c r="C68" s="44">
        <f t="shared" si="37"/>
        <v>47.348500000000001</v>
      </c>
      <c r="D68" s="38">
        <f t="shared" si="38"/>
        <v>1657.2</v>
      </c>
      <c r="E68" s="38">
        <f t="shared" si="39"/>
        <v>3314.4</v>
      </c>
      <c r="F68" s="62"/>
      <c r="G68" s="36">
        <f t="shared" si="40"/>
        <v>138.1</v>
      </c>
      <c r="H68" s="36">
        <f t="shared" si="41"/>
        <v>276.2</v>
      </c>
      <c r="I68" s="39"/>
      <c r="J68" s="36">
        <f t="shared" si="42"/>
        <v>928.03</v>
      </c>
      <c r="K68" s="36">
        <f t="shared" si="43"/>
        <v>1856.06</v>
      </c>
      <c r="L68" s="62"/>
      <c r="M68" s="11">
        <f t="shared" si="44"/>
        <v>77.34</v>
      </c>
      <c r="N68" s="11">
        <f t="shared" si="45"/>
        <v>154.66999999999999</v>
      </c>
      <c r="O68" s="52"/>
      <c r="P68" s="53"/>
      <c r="Q68" s="53"/>
      <c r="R68" s="54"/>
      <c r="S68" s="53"/>
      <c r="T68" s="53"/>
      <c r="U68" s="53"/>
      <c r="V68" s="55"/>
    </row>
    <row r="69" spans="1:22" x14ac:dyDescent="0.25">
      <c r="A69" s="14">
        <v>62</v>
      </c>
      <c r="B69" s="42">
        <v>88140</v>
      </c>
      <c r="C69" s="44">
        <f t="shared" si="37"/>
        <v>48.295900000000003</v>
      </c>
      <c r="D69" s="38">
        <f t="shared" si="38"/>
        <v>1690.36</v>
      </c>
      <c r="E69" s="38">
        <f t="shared" si="39"/>
        <v>3380.71</v>
      </c>
      <c r="F69" s="62"/>
      <c r="G69" s="36">
        <f t="shared" si="40"/>
        <v>140.86000000000001</v>
      </c>
      <c r="H69" s="36">
        <f t="shared" si="41"/>
        <v>281.73</v>
      </c>
      <c r="I69" s="39"/>
      <c r="J69" s="36">
        <f t="shared" si="42"/>
        <v>946.6</v>
      </c>
      <c r="K69" s="36">
        <f t="shared" si="43"/>
        <v>1893.2</v>
      </c>
      <c r="L69" s="62"/>
      <c r="M69" s="11">
        <f t="shared" si="44"/>
        <v>78.88</v>
      </c>
      <c r="N69" s="11">
        <f t="shared" si="45"/>
        <v>157.77000000000001</v>
      </c>
      <c r="O69" s="52"/>
      <c r="P69" s="53"/>
      <c r="Q69" s="53"/>
      <c r="R69" s="54"/>
      <c r="S69" s="53"/>
      <c r="T69" s="53"/>
      <c r="U69" s="53"/>
      <c r="V69" s="55"/>
    </row>
    <row r="70" spans="1:22" x14ac:dyDescent="0.25">
      <c r="A70" s="14">
        <v>63</v>
      </c>
      <c r="B70" s="42">
        <v>89900</v>
      </c>
      <c r="C70" s="44">
        <f t="shared" si="37"/>
        <v>49.260300000000001</v>
      </c>
      <c r="D70" s="38">
        <f t="shared" si="38"/>
        <v>1724.11</v>
      </c>
      <c r="E70" s="38">
        <f t="shared" si="39"/>
        <v>3448.22</v>
      </c>
      <c r="F70" s="62"/>
      <c r="G70" s="36">
        <f t="shared" si="40"/>
        <v>143.68</v>
      </c>
      <c r="H70" s="36">
        <f t="shared" si="41"/>
        <v>287.35000000000002</v>
      </c>
      <c r="I70" s="39"/>
      <c r="J70" s="36">
        <f t="shared" si="42"/>
        <v>965.5</v>
      </c>
      <c r="K70" s="36">
        <f t="shared" si="43"/>
        <v>1931</v>
      </c>
      <c r="L70" s="62"/>
      <c r="M70" s="11">
        <f t="shared" si="44"/>
        <v>80.459999999999994</v>
      </c>
      <c r="N70" s="11">
        <f t="shared" si="45"/>
        <v>160.91999999999999</v>
      </c>
      <c r="O70" s="52"/>
      <c r="P70" s="53"/>
      <c r="Q70" s="53"/>
      <c r="R70" s="54"/>
      <c r="S70" s="53"/>
      <c r="T70" s="53"/>
      <c r="U70" s="53"/>
      <c r="V70" s="55"/>
    </row>
    <row r="71" spans="1:22" x14ac:dyDescent="0.25">
      <c r="A71" s="14">
        <v>64</v>
      </c>
      <c r="B71" s="42">
        <v>91699</v>
      </c>
      <c r="C71" s="44">
        <f t="shared" si="37"/>
        <v>50.246000000000002</v>
      </c>
      <c r="D71" s="38">
        <f t="shared" si="38"/>
        <v>1758.61</v>
      </c>
      <c r="E71" s="38">
        <f t="shared" si="39"/>
        <v>3517.22</v>
      </c>
      <c r="F71" s="62"/>
      <c r="G71" s="36">
        <f t="shared" si="40"/>
        <v>146.55000000000001</v>
      </c>
      <c r="H71" s="36">
        <f t="shared" si="41"/>
        <v>293.10000000000002</v>
      </c>
      <c r="I71" s="39"/>
      <c r="J71" s="36">
        <f t="shared" si="42"/>
        <v>984.82</v>
      </c>
      <c r="K71" s="36">
        <f t="shared" si="43"/>
        <v>1969.64</v>
      </c>
      <c r="L71" s="62"/>
      <c r="M71" s="11">
        <f t="shared" si="44"/>
        <v>82.07</v>
      </c>
      <c r="N71" s="11">
        <f t="shared" si="45"/>
        <v>164.14</v>
      </c>
      <c r="O71" s="52"/>
      <c r="P71" s="53"/>
      <c r="Q71" s="53"/>
      <c r="R71" s="54"/>
      <c r="S71" s="53"/>
      <c r="T71" s="53"/>
      <c r="U71" s="53"/>
      <c r="V71" s="55"/>
    </row>
    <row r="72" spans="1:22" x14ac:dyDescent="0.25">
      <c r="A72" s="14">
        <v>65</v>
      </c>
      <c r="B72" s="42">
        <v>93534</v>
      </c>
      <c r="C72" s="44">
        <f t="shared" si="37"/>
        <v>51.2515</v>
      </c>
      <c r="D72" s="38">
        <f t="shared" si="38"/>
        <v>1793.8</v>
      </c>
      <c r="E72" s="38">
        <f t="shared" si="39"/>
        <v>3587.61</v>
      </c>
      <c r="F72" s="62"/>
      <c r="G72" s="36">
        <f t="shared" si="40"/>
        <v>149.47999999999999</v>
      </c>
      <c r="H72" s="36">
        <f t="shared" si="41"/>
        <v>298.97000000000003</v>
      </c>
      <c r="I72" s="39"/>
      <c r="J72" s="36">
        <f t="shared" si="42"/>
        <v>1004.53</v>
      </c>
      <c r="K72" s="36">
        <f t="shared" si="43"/>
        <v>2009.06</v>
      </c>
      <c r="L72" s="62"/>
      <c r="M72" s="11">
        <f t="shared" si="44"/>
        <v>83.71</v>
      </c>
      <c r="N72" s="11">
        <f t="shared" si="45"/>
        <v>167.42</v>
      </c>
      <c r="O72" s="52"/>
      <c r="P72" s="53"/>
      <c r="Q72" s="53"/>
      <c r="R72" s="54"/>
      <c r="S72" s="53"/>
      <c r="T72" s="53"/>
      <c r="U72" s="53"/>
      <c r="V72" s="55"/>
    </row>
    <row r="73" spans="1:22" x14ac:dyDescent="0.25">
      <c r="A73" s="14">
        <v>66</v>
      </c>
      <c r="B73" s="42">
        <v>95404</v>
      </c>
      <c r="C73" s="44">
        <f t="shared" si="37"/>
        <v>52.276200000000003</v>
      </c>
      <c r="D73" s="38">
        <f t="shared" si="38"/>
        <v>1829.67</v>
      </c>
      <c r="E73" s="38">
        <f t="shared" si="39"/>
        <v>3659.33</v>
      </c>
      <c r="F73" s="62"/>
      <c r="G73" s="36">
        <f t="shared" si="40"/>
        <v>152.47</v>
      </c>
      <c r="H73" s="36">
        <f t="shared" si="41"/>
        <v>304.94</v>
      </c>
      <c r="I73" s="39"/>
      <c r="J73" s="36">
        <f t="shared" si="42"/>
        <v>1024.6199999999999</v>
      </c>
      <c r="K73" s="36">
        <f t="shared" si="43"/>
        <v>2049.2199999999998</v>
      </c>
      <c r="L73" s="62"/>
      <c r="M73" s="11">
        <f t="shared" si="44"/>
        <v>85.39</v>
      </c>
      <c r="N73" s="11">
        <f t="shared" si="45"/>
        <v>170.77</v>
      </c>
      <c r="O73" s="52"/>
      <c r="P73" s="53"/>
      <c r="Q73" s="53"/>
      <c r="R73" s="54"/>
      <c r="S73" s="53"/>
      <c r="T73" s="53"/>
      <c r="U73" s="53"/>
      <c r="V73" s="55"/>
    </row>
    <row r="74" spans="1:22" x14ac:dyDescent="0.25">
      <c r="A74" s="14">
        <v>67</v>
      </c>
      <c r="B74" s="42">
        <v>97311</v>
      </c>
      <c r="C74" s="44">
        <f t="shared" si="37"/>
        <v>53.321100000000001</v>
      </c>
      <c r="D74" s="38">
        <f t="shared" si="38"/>
        <v>1866.24</v>
      </c>
      <c r="E74" s="38">
        <f t="shared" si="39"/>
        <v>3732.48</v>
      </c>
      <c r="F74" s="62"/>
      <c r="G74" s="36">
        <f t="shared" si="40"/>
        <v>155.52000000000001</v>
      </c>
      <c r="H74" s="36">
        <f t="shared" si="41"/>
        <v>311.04000000000002</v>
      </c>
      <c r="I74" s="39"/>
      <c r="J74" s="36">
        <f t="shared" si="42"/>
        <v>1045.0899999999999</v>
      </c>
      <c r="K74" s="36">
        <f t="shared" si="43"/>
        <v>2090.19</v>
      </c>
      <c r="L74" s="62"/>
      <c r="M74" s="11">
        <f t="shared" si="44"/>
        <v>87.09</v>
      </c>
      <c r="N74" s="11">
        <f t="shared" si="45"/>
        <v>174.18</v>
      </c>
      <c r="O74" s="52"/>
      <c r="P74" s="53"/>
      <c r="Q74" s="53"/>
      <c r="R74" s="54"/>
      <c r="S74" s="53"/>
      <c r="T74" s="53"/>
      <c r="U74" s="53"/>
      <c r="V74" s="55"/>
    </row>
    <row r="75" spans="1:22" x14ac:dyDescent="0.25">
      <c r="A75" s="14">
        <v>68</v>
      </c>
      <c r="B75" s="42">
        <v>99259</v>
      </c>
      <c r="C75" s="44">
        <f t="shared" si="37"/>
        <v>54.388500000000001</v>
      </c>
      <c r="D75" s="38">
        <f t="shared" si="38"/>
        <v>1903.6</v>
      </c>
      <c r="E75" s="38">
        <f t="shared" si="39"/>
        <v>3807.2</v>
      </c>
      <c r="F75" s="62"/>
      <c r="G75" s="36">
        <f t="shared" si="40"/>
        <v>158.63</v>
      </c>
      <c r="H75" s="36">
        <f t="shared" si="41"/>
        <v>317.27</v>
      </c>
      <c r="I75" s="39"/>
      <c r="J75" s="36">
        <f t="shared" si="42"/>
        <v>1066.02</v>
      </c>
      <c r="K75" s="36">
        <f t="shared" si="43"/>
        <v>2132.0300000000002</v>
      </c>
      <c r="L75" s="62"/>
      <c r="M75" s="11">
        <f t="shared" si="44"/>
        <v>88.84</v>
      </c>
      <c r="N75" s="11">
        <f t="shared" si="45"/>
        <v>177.67</v>
      </c>
      <c r="O75" s="52"/>
      <c r="P75" s="53"/>
      <c r="Q75" s="53"/>
      <c r="R75" s="54"/>
      <c r="S75" s="53"/>
      <c r="T75" s="53"/>
      <c r="U75" s="53"/>
      <c r="V75" s="55"/>
    </row>
    <row r="76" spans="1:22" x14ac:dyDescent="0.25">
      <c r="A76" s="14">
        <v>69</v>
      </c>
      <c r="B76" s="42">
        <v>101244</v>
      </c>
      <c r="C76" s="44">
        <f t="shared" si="37"/>
        <v>55.476199999999999</v>
      </c>
      <c r="D76" s="38">
        <f t="shared" si="38"/>
        <v>1941.67</v>
      </c>
      <c r="E76" s="38">
        <f t="shared" si="39"/>
        <v>3883.33</v>
      </c>
      <c r="F76" s="62"/>
      <c r="G76" s="36">
        <f t="shared" si="40"/>
        <v>161.81</v>
      </c>
      <c r="H76" s="36">
        <f t="shared" si="41"/>
        <v>323.61</v>
      </c>
      <c r="I76" s="39"/>
      <c r="J76" s="36">
        <f t="shared" si="42"/>
        <v>1087.3399999999999</v>
      </c>
      <c r="K76" s="36">
        <f t="shared" si="43"/>
        <v>2174.66</v>
      </c>
      <c r="L76" s="62"/>
      <c r="M76" s="11">
        <f t="shared" si="44"/>
        <v>90.61</v>
      </c>
      <c r="N76" s="11">
        <f t="shared" si="45"/>
        <v>181.22</v>
      </c>
      <c r="O76" s="52"/>
      <c r="P76" s="53"/>
      <c r="Q76" s="53"/>
      <c r="R76" s="54"/>
      <c r="S76" s="53"/>
      <c r="T76" s="53"/>
      <c r="U76" s="53"/>
      <c r="V76" s="55"/>
    </row>
    <row r="77" spans="1:22" x14ac:dyDescent="0.25">
      <c r="A77" s="14">
        <v>70</v>
      </c>
      <c r="B77" s="42">
        <v>103269</v>
      </c>
      <c r="C77" s="44">
        <f t="shared" si="37"/>
        <v>56.585799999999999</v>
      </c>
      <c r="D77" s="38">
        <f t="shared" si="38"/>
        <v>1980.5</v>
      </c>
      <c r="E77" s="38">
        <f t="shared" si="39"/>
        <v>3961.01</v>
      </c>
      <c r="F77" s="62"/>
      <c r="G77" s="36">
        <f t="shared" si="40"/>
        <v>165.04</v>
      </c>
      <c r="H77" s="36">
        <f t="shared" si="41"/>
        <v>330.08</v>
      </c>
      <c r="I77" s="39"/>
      <c r="J77" s="36">
        <f t="shared" si="42"/>
        <v>1109.08</v>
      </c>
      <c r="K77" s="36">
        <f t="shared" si="43"/>
        <v>2218.17</v>
      </c>
      <c r="L77" s="62"/>
      <c r="M77" s="11">
        <f t="shared" si="44"/>
        <v>92.42</v>
      </c>
      <c r="N77" s="11">
        <f t="shared" si="45"/>
        <v>184.85</v>
      </c>
      <c r="O77" s="52"/>
      <c r="P77" s="53"/>
      <c r="Q77" s="53"/>
      <c r="R77" s="54"/>
      <c r="S77" s="53"/>
      <c r="T77" s="53"/>
      <c r="U77" s="53"/>
      <c r="V77" s="55"/>
    </row>
    <row r="78" spans="1:22" x14ac:dyDescent="0.25">
      <c r="A78" s="14">
        <v>71</v>
      </c>
      <c r="B78" s="42">
        <v>105334</v>
      </c>
      <c r="C78" s="44">
        <f t="shared" si="37"/>
        <v>57.717300000000002</v>
      </c>
      <c r="D78" s="38">
        <f t="shared" si="38"/>
        <v>2020.11</v>
      </c>
      <c r="E78" s="38">
        <f t="shared" si="39"/>
        <v>4040.21</v>
      </c>
      <c r="F78" s="62"/>
      <c r="G78" s="36">
        <f t="shared" si="40"/>
        <v>168.34</v>
      </c>
      <c r="H78" s="36">
        <f t="shared" si="41"/>
        <v>336.68</v>
      </c>
      <c r="I78" s="39"/>
      <c r="J78" s="36">
        <f t="shared" si="42"/>
        <v>1131.26</v>
      </c>
      <c r="K78" s="36">
        <f t="shared" si="43"/>
        <v>2262.52</v>
      </c>
      <c r="L78" s="62"/>
      <c r="M78" s="11">
        <f t="shared" si="44"/>
        <v>94.27</v>
      </c>
      <c r="N78" s="11">
        <f t="shared" si="45"/>
        <v>188.54</v>
      </c>
      <c r="O78" s="52"/>
      <c r="P78" s="53"/>
      <c r="Q78" s="53"/>
      <c r="R78" s="54"/>
      <c r="S78" s="53"/>
      <c r="T78" s="53"/>
      <c r="U78" s="53"/>
      <c r="V78" s="55"/>
    </row>
    <row r="79" spans="1:22" x14ac:dyDescent="0.25">
      <c r="A79" s="14">
        <v>72</v>
      </c>
      <c r="B79" s="42">
        <v>107441</v>
      </c>
      <c r="C79" s="44">
        <f t="shared" si="37"/>
        <v>58.8718</v>
      </c>
      <c r="D79" s="38">
        <f t="shared" si="38"/>
        <v>2060.5100000000002</v>
      </c>
      <c r="E79" s="38">
        <f t="shared" si="39"/>
        <v>4121.03</v>
      </c>
      <c r="F79" s="62"/>
      <c r="G79" s="36">
        <f t="shared" si="40"/>
        <v>171.71</v>
      </c>
      <c r="H79" s="36">
        <f t="shared" si="41"/>
        <v>343.42</v>
      </c>
      <c r="I79" s="39"/>
      <c r="J79" s="36">
        <f t="shared" si="42"/>
        <v>1153.8900000000001</v>
      </c>
      <c r="K79" s="36">
        <f t="shared" si="43"/>
        <v>2307.7800000000002</v>
      </c>
      <c r="L79" s="62"/>
      <c r="M79" s="11">
        <f t="shared" si="44"/>
        <v>96.16</v>
      </c>
      <c r="N79" s="11">
        <f t="shared" si="45"/>
        <v>192.32</v>
      </c>
      <c r="O79" s="52"/>
      <c r="P79" s="53"/>
      <c r="Q79" s="53"/>
      <c r="R79" s="54"/>
      <c r="S79" s="53"/>
      <c r="T79" s="53"/>
      <c r="U79" s="53"/>
      <c r="V79" s="55"/>
    </row>
    <row r="80" spans="1:22" x14ac:dyDescent="0.25">
      <c r="A80" s="14">
        <v>73</v>
      </c>
      <c r="B80" s="42">
        <v>109589</v>
      </c>
      <c r="C80" s="44">
        <f t="shared" si="37"/>
        <v>60.0488</v>
      </c>
      <c r="D80" s="38">
        <f t="shared" si="38"/>
        <v>2101.71</v>
      </c>
      <c r="E80" s="38">
        <f t="shared" si="39"/>
        <v>4203.42</v>
      </c>
      <c r="F80" s="62"/>
      <c r="G80" s="36">
        <f t="shared" si="40"/>
        <v>175.14</v>
      </c>
      <c r="H80" s="36">
        <f t="shared" si="41"/>
        <v>350.29</v>
      </c>
      <c r="I80" s="39"/>
      <c r="J80" s="36">
        <f t="shared" si="42"/>
        <v>1176.96</v>
      </c>
      <c r="K80" s="36">
        <f t="shared" si="43"/>
        <v>2353.92</v>
      </c>
      <c r="L80" s="62"/>
      <c r="M80" s="11">
        <f t="shared" si="44"/>
        <v>98.08</v>
      </c>
      <c r="N80" s="11">
        <f t="shared" si="45"/>
        <v>196.16</v>
      </c>
      <c r="O80" s="52"/>
      <c r="P80" s="53"/>
      <c r="Q80" s="53"/>
      <c r="R80" s="54"/>
      <c r="S80" s="53"/>
      <c r="T80" s="53"/>
      <c r="U80" s="53"/>
      <c r="V80" s="55"/>
    </row>
    <row r="81" spans="1:22" x14ac:dyDescent="0.25">
      <c r="A81" s="14">
        <v>74</v>
      </c>
      <c r="B81" s="42">
        <v>111780</v>
      </c>
      <c r="C81" s="44">
        <f t="shared" si="37"/>
        <v>61.249299999999998</v>
      </c>
      <c r="D81" s="38">
        <f t="shared" si="38"/>
        <v>2143.73</v>
      </c>
      <c r="E81" s="38">
        <f t="shared" si="39"/>
        <v>4287.45</v>
      </c>
      <c r="F81" s="62"/>
      <c r="G81" s="36">
        <f t="shared" si="40"/>
        <v>178.64</v>
      </c>
      <c r="H81" s="36">
        <f t="shared" si="41"/>
        <v>357.29</v>
      </c>
      <c r="I81" s="39"/>
      <c r="J81" s="36">
        <f t="shared" si="42"/>
        <v>1200.49</v>
      </c>
      <c r="K81" s="36">
        <f t="shared" si="43"/>
        <v>2400.9699999999998</v>
      </c>
      <c r="L81" s="62"/>
      <c r="M81" s="11">
        <f t="shared" si="44"/>
        <v>100.04</v>
      </c>
      <c r="N81" s="11">
        <f t="shared" si="45"/>
        <v>200.08</v>
      </c>
      <c r="O81" s="52"/>
      <c r="P81" s="53"/>
      <c r="Q81" s="53"/>
      <c r="R81" s="54"/>
      <c r="S81" s="53"/>
      <c r="T81" s="53"/>
      <c r="U81" s="53"/>
      <c r="V81" s="55"/>
    </row>
    <row r="82" spans="1:22" x14ac:dyDescent="0.25">
      <c r="A82" s="14">
        <v>75</v>
      </c>
      <c r="B82" s="42">
        <v>114017</v>
      </c>
      <c r="C82" s="44">
        <f t="shared" si="37"/>
        <v>62.475099999999998</v>
      </c>
      <c r="D82" s="38">
        <f t="shared" si="38"/>
        <v>2186.63</v>
      </c>
      <c r="E82" s="38">
        <f t="shared" si="39"/>
        <v>4373.26</v>
      </c>
      <c r="F82" s="62"/>
      <c r="G82" s="36">
        <f t="shared" si="40"/>
        <v>182.22</v>
      </c>
      <c r="H82" s="36">
        <f t="shared" si="41"/>
        <v>364.44</v>
      </c>
      <c r="I82" s="39"/>
      <c r="J82" s="36">
        <f t="shared" si="42"/>
        <v>1224.51</v>
      </c>
      <c r="K82" s="36">
        <f t="shared" si="43"/>
        <v>2449.0300000000002</v>
      </c>
      <c r="L82" s="62"/>
      <c r="M82" s="11">
        <f t="shared" si="44"/>
        <v>102.04</v>
      </c>
      <c r="N82" s="11">
        <f t="shared" si="45"/>
        <v>204.09</v>
      </c>
      <c r="O82" s="52"/>
      <c r="P82" s="53"/>
      <c r="Q82" s="53"/>
      <c r="R82" s="54"/>
      <c r="S82" s="53"/>
      <c r="T82" s="53"/>
      <c r="U82" s="53"/>
      <c r="V82" s="55"/>
    </row>
    <row r="83" spans="1:22" x14ac:dyDescent="0.25">
      <c r="A83" s="14">
        <v>76</v>
      </c>
      <c r="B83" s="42">
        <v>116299</v>
      </c>
      <c r="C83" s="44">
        <f t="shared" si="37"/>
        <v>63.725499999999997</v>
      </c>
      <c r="D83" s="38">
        <f t="shared" si="38"/>
        <v>2230.39</v>
      </c>
      <c r="E83" s="38">
        <f t="shared" si="39"/>
        <v>4460.79</v>
      </c>
      <c r="F83" s="62"/>
      <c r="G83" s="36">
        <f t="shared" si="40"/>
        <v>185.87</v>
      </c>
      <c r="H83" s="36">
        <f t="shared" si="41"/>
        <v>371.73</v>
      </c>
      <c r="I83" s="39"/>
      <c r="J83" s="36">
        <f t="shared" si="42"/>
        <v>1249.02</v>
      </c>
      <c r="K83" s="36">
        <f t="shared" si="43"/>
        <v>2498.04</v>
      </c>
      <c r="L83" s="62"/>
      <c r="M83" s="11">
        <f t="shared" si="44"/>
        <v>104.09</v>
      </c>
      <c r="N83" s="11">
        <f t="shared" si="45"/>
        <v>208.17</v>
      </c>
      <c r="O83" s="52"/>
      <c r="P83" s="53"/>
      <c r="Q83" s="53"/>
      <c r="R83" s="54"/>
      <c r="S83" s="53"/>
      <c r="T83" s="53"/>
      <c r="U83" s="53"/>
      <c r="V83" s="55"/>
    </row>
    <row r="84" spans="1:22" x14ac:dyDescent="0.25">
      <c r="A84" s="14">
        <v>77</v>
      </c>
      <c r="B84" s="42">
        <v>118623</v>
      </c>
      <c r="C84" s="44">
        <f t="shared" si="37"/>
        <v>64.998900000000006</v>
      </c>
      <c r="D84" s="38">
        <f t="shared" si="38"/>
        <v>2274.96</v>
      </c>
      <c r="E84" s="38">
        <f t="shared" si="39"/>
        <v>4549.92</v>
      </c>
      <c r="F84" s="62"/>
      <c r="G84" s="36">
        <f t="shared" si="40"/>
        <v>189.58</v>
      </c>
      <c r="H84" s="36">
        <f t="shared" si="41"/>
        <v>379.16</v>
      </c>
      <c r="I84" s="39"/>
      <c r="J84" s="36">
        <f t="shared" si="42"/>
        <v>1273.98</v>
      </c>
      <c r="K84" s="36">
        <f t="shared" si="43"/>
        <v>2547.96</v>
      </c>
      <c r="L84" s="62"/>
      <c r="M84" s="11">
        <f t="shared" si="44"/>
        <v>106.17</v>
      </c>
      <c r="N84" s="11">
        <f t="shared" si="45"/>
        <v>212.33</v>
      </c>
      <c r="O84" s="52"/>
      <c r="P84" s="53"/>
      <c r="Q84" s="53"/>
      <c r="R84" s="54"/>
      <c r="S84" s="53"/>
      <c r="T84" s="53"/>
      <c r="U84" s="53"/>
      <c r="V84" s="55"/>
    </row>
    <row r="85" spans="1:22" x14ac:dyDescent="0.25">
      <c r="A85" s="14">
        <v>78</v>
      </c>
      <c r="B85" s="42">
        <v>120996</v>
      </c>
      <c r="C85" s="44">
        <f t="shared" si="37"/>
        <v>66.299199999999999</v>
      </c>
      <c r="D85" s="38">
        <f t="shared" si="38"/>
        <v>2320.4699999999998</v>
      </c>
      <c r="E85" s="38">
        <f t="shared" si="39"/>
        <v>4640.9399999999996</v>
      </c>
      <c r="F85" s="62"/>
      <c r="G85" s="36">
        <f t="shared" si="40"/>
        <v>193.37</v>
      </c>
      <c r="H85" s="36">
        <f t="shared" si="41"/>
        <v>386.75</v>
      </c>
      <c r="I85" s="39"/>
      <c r="J85" s="36">
        <f t="shared" si="42"/>
        <v>1299.46</v>
      </c>
      <c r="K85" s="36">
        <f t="shared" si="43"/>
        <v>2598.9299999999998</v>
      </c>
      <c r="L85" s="62"/>
      <c r="M85" s="11">
        <f t="shared" si="44"/>
        <v>108.29</v>
      </c>
      <c r="N85" s="11">
        <f t="shared" si="45"/>
        <v>216.58</v>
      </c>
      <c r="O85" s="52"/>
      <c r="P85" s="53"/>
      <c r="Q85" s="53"/>
      <c r="R85" s="54"/>
      <c r="S85" s="53"/>
      <c r="T85" s="53"/>
      <c r="U85" s="53"/>
      <c r="V85" s="55"/>
    </row>
    <row r="86" spans="1:22" x14ac:dyDescent="0.25">
      <c r="A86" s="14">
        <v>79</v>
      </c>
      <c r="B86" s="42">
        <v>123416</v>
      </c>
      <c r="C86" s="44">
        <f t="shared" si="37"/>
        <v>67.625200000000007</v>
      </c>
      <c r="D86" s="38">
        <f t="shared" si="38"/>
        <v>2366.88</v>
      </c>
      <c r="E86" s="38">
        <f t="shared" si="39"/>
        <v>4733.76</v>
      </c>
      <c r="F86" s="62"/>
      <c r="G86" s="36">
        <f t="shared" si="40"/>
        <v>197.24</v>
      </c>
      <c r="H86" s="36">
        <f t="shared" si="41"/>
        <v>394.48</v>
      </c>
      <c r="I86" s="39"/>
      <c r="J86" s="36">
        <f t="shared" si="42"/>
        <v>1325.45</v>
      </c>
      <c r="K86" s="36">
        <f t="shared" si="43"/>
        <v>2650.91</v>
      </c>
      <c r="L86" s="62"/>
      <c r="M86" s="11">
        <f t="shared" si="44"/>
        <v>110.45</v>
      </c>
      <c r="N86" s="11">
        <f t="shared" si="45"/>
        <v>220.91</v>
      </c>
      <c r="O86" s="52"/>
      <c r="P86" s="53"/>
      <c r="Q86" s="53"/>
      <c r="R86" s="54"/>
      <c r="S86" s="53"/>
      <c r="T86" s="53"/>
      <c r="U86" s="53"/>
      <c r="V86" s="55"/>
    </row>
    <row r="87" spans="1:22" x14ac:dyDescent="0.25">
      <c r="A87" s="14">
        <v>80</v>
      </c>
      <c r="B87" s="42">
        <v>125884</v>
      </c>
      <c r="C87" s="44">
        <f t="shared" si="37"/>
        <v>68.977500000000006</v>
      </c>
      <c r="D87" s="38">
        <f t="shared" si="38"/>
        <v>2414.21</v>
      </c>
      <c r="E87" s="38">
        <f t="shared" si="39"/>
        <v>4828.43</v>
      </c>
      <c r="F87" s="62"/>
      <c r="G87" s="36">
        <f t="shared" si="40"/>
        <v>201.18</v>
      </c>
      <c r="H87" s="36">
        <f t="shared" si="41"/>
        <v>402.37</v>
      </c>
      <c r="I87" s="39"/>
      <c r="J87" s="36">
        <f t="shared" si="42"/>
        <v>1351.96</v>
      </c>
      <c r="K87" s="36">
        <f t="shared" si="43"/>
        <v>2703.92</v>
      </c>
      <c r="L87" s="62"/>
      <c r="M87" s="11">
        <f t="shared" si="44"/>
        <v>112.66</v>
      </c>
      <c r="N87" s="11">
        <f t="shared" si="45"/>
        <v>225.33</v>
      </c>
      <c r="O87" s="52"/>
      <c r="P87" s="53"/>
      <c r="Q87" s="53"/>
      <c r="R87" s="54"/>
      <c r="S87" s="53"/>
      <c r="T87" s="53"/>
      <c r="U87" s="53"/>
      <c r="V87" s="55"/>
    </row>
    <row r="88" spans="1:22" x14ac:dyDescent="0.25">
      <c r="A88" s="14">
        <v>81</v>
      </c>
      <c r="B88" s="42">
        <v>128402</v>
      </c>
      <c r="C88" s="44">
        <f t="shared" si="37"/>
        <v>70.357299999999995</v>
      </c>
      <c r="D88" s="38">
        <f t="shared" si="38"/>
        <v>2462.5100000000002</v>
      </c>
      <c r="E88" s="38">
        <f t="shared" si="39"/>
        <v>4925.01</v>
      </c>
      <c r="F88" s="62"/>
      <c r="G88" s="36">
        <f t="shared" si="40"/>
        <v>205.21</v>
      </c>
      <c r="H88" s="36">
        <f t="shared" si="41"/>
        <v>410.42</v>
      </c>
      <c r="I88" s="39"/>
      <c r="J88" s="36">
        <f t="shared" si="42"/>
        <v>1379.01</v>
      </c>
      <c r="K88" s="36">
        <f t="shared" si="43"/>
        <v>2758.01</v>
      </c>
      <c r="L88" s="62"/>
      <c r="M88" s="11">
        <f t="shared" si="44"/>
        <v>114.92</v>
      </c>
      <c r="N88" s="11">
        <f t="shared" si="45"/>
        <v>229.83</v>
      </c>
      <c r="O88" s="52"/>
      <c r="P88" s="53"/>
      <c r="Q88" s="53"/>
      <c r="R88" s="54"/>
      <c r="S88" s="53"/>
      <c r="T88" s="53"/>
      <c r="U88" s="53"/>
      <c r="V88" s="55"/>
    </row>
    <row r="89" spans="1:22" x14ac:dyDescent="0.25">
      <c r="A89" s="14">
        <v>82</v>
      </c>
      <c r="B89" s="42">
        <v>130970</v>
      </c>
      <c r="C89" s="44">
        <f t="shared" si="37"/>
        <v>71.764399999999995</v>
      </c>
      <c r="D89" s="38">
        <f t="shared" si="38"/>
        <v>2511.75</v>
      </c>
      <c r="E89" s="38">
        <f t="shared" si="39"/>
        <v>5023.51</v>
      </c>
      <c r="F89" s="62"/>
      <c r="G89" s="36">
        <f t="shared" si="40"/>
        <v>209.31</v>
      </c>
      <c r="H89" s="36">
        <f t="shared" si="41"/>
        <v>418.63</v>
      </c>
      <c r="I89" s="39"/>
      <c r="J89" s="36">
        <f t="shared" si="42"/>
        <v>1406.58</v>
      </c>
      <c r="K89" s="36">
        <f t="shared" si="43"/>
        <v>2813.17</v>
      </c>
      <c r="L89" s="62"/>
      <c r="M89" s="11">
        <f t="shared" si="44"/>
        <v>117.22</v>
      </c>
      <c r="N89" s="11">
        <f t="shared" si="45"/>
        <v>234.43</v>
      </c>
      <c r="O89" s="52"/>
      <c r="P89" s="53"/>
      <c r="Q89" s="53"/>
      <c r="R89" s="54"/>
      <c r="S89" s="53"/>
      <c r="T89" s="53"/>
      <c r="U89" s="53"/>
      <c r="V89" s="55"/>
    </row>
    <row r="90" spans="1:22" x14ac:dyDescent="0.25">
      <c r="A90" s="14">
        <v>83</v>
      </c>
      <c r="B90" s="42">
        <v>133589</v>
      </c>
      <c r="C90" s="44">
        <f t="shared" si="37"/>
        <v>73.1995</v>
      </c>
      <c r="D90" s="38">
        <f t="shared" si="38"/>
        <v>2561.98</v>
      </c>
      <c r="E90" s="38">
        <f t="shared" si="39"/>
        <v>5123.97</v>
      </c>
      <c r="F90" s="62"/>
      <c r="G90" s="36">
        <f t="shared" si="40"/>
        <v>213.5</v>
      </c>
      <c r="H90" s="36">
        <f t="shared" si="41"/>
        <v>427</v>
      </c>
      <c r="I90" s="39"/>
      <c r="J90" s="36">
        <f t="shared" si="42"/>
        <v>1434.71</v>
      </c>
      <c r="K90" s="36">
        <f t="shared" si="43"/>
        <v>2869.42</v>
      </c>
      <c r="L90" s="62"/>
      <c r="M90" s="11">
        <f t="shared" si="44"/>
        <v>119.56</v>
      </c>
      <c r="N90" s="11">
        <f t="shared" si="45"/>
        <v>239.12</v>
      </c>
      <c r="O90" s="52"/>
      <c r="P90" s="53"/>
      <c r="Q90" s="53"/>
      <c r="R90" s="54"/>
      <c r="S90" s="53"/>
      <c r="T90" s="53"/>
      <c r="U90" s="53"/>
      <c r="V90" s="55"/>
    </row>
  </sheetData>
  <printOptions horizontalCentered="1" verticalCentered="1"/>
  <pageMargins left="0.15748031496062992" right="0.15748031496062992" top="0.15748031496062992" bottom="0.15748031496062992" header="0.31496062992125984" footer="0.31496062992125984"/>
  <pageSetup paperSize="9" scale="47" orientation="portrait" r:id="rId1"/>
  <ignoredErrors>
    <ignoredError sqref="E14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HPRR</vt:lpstr>
      <vt:lpstr>HPRR!Print_Area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Bennett</dc:creator>
  <cp:lastModifiedBy>Donna Morris</cp:lastModifiedBy>
  <cp:lastPrinted>2023-07-31T14:24:05Z</cp:lastPrinted>
  <dcterms:created xsi:type="dcterms:W3CDTF">2018-06-28T12:54:00Z</dcterms:created>
  <dcterms:modified xsi:type="dcterms:W3CDTF">2023-08-01T09:45:54Z</dcterms:modified>
</cp:coreProperties>
</file>